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3835" windowHeight="5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2" l="1"/>
  <c r="B10" i="2"/>
  <c r="B13" i="2"/>
  <c r="B12" i="2"/>
  <c r="G5" i="1"/>
  <c r="C2" i="2"/>
  <c r="C11" i="2" s="1"/>
  <c r="B4" i="2"/>
  <c r="B5" i="2" s="1"/>
  <c r="B6" i="2" s="1"/>
  <c r="B7" i="2" s="1"/>
  <c r="B20" i="2" s="1"/>
  <c r="B21" i="2" s="1"/>
  <c r="B3" i="2"/>
  <c r="H3" i="1"/>
  <c r="H2" i="1"/>
  <c r="C22" i="2" l="1"/>
  <c r="C23" i="2" s="1"/>
  <c r="B23" i="2"/>
  <c r="C13" i="2"/>
  <c r="C15" i="2" s="1"/>
  <c r="C17" i="2" s="1"/>
  <c r="C19" i="2" s="1"/>
  <c r="C21" i="2" s="1"/>
  <c r="B18" i="2"/>
  <c r="B19" i="2" s="1"/>
  <c r="B14" i="2"/>
  <c r="B15" i="2" s="1"/>
  <c r="B16" i="2"/>
  <c r="B17" i="2" s="1"/>
  <c r="H4" i="1"/>
  <c r="G4" i="2" s="1"/>
  <c r="C3" i="2" s="1"/>
  <c r="C4" i="2" s="1"/>
  <c r="C5" i="2" s="1"/>
  <c r="C6" i="2" s="1"/>
  <c r="C7" i="2" s="1"/>
  <c r="H5" i="1" l="1"/>
  <c r="P19" i="1" l="1"/>
  <c r="P18" i="1"/>
  <c r="P17" i="1"/>
  <c r="P16" i="1"/>
  <c r="P20" i="1" l="1"/>
</calcChain>
</file>

<file path=xl/sharedStrings.xml><?xml version="1.0" encoding="utf-8"?>
<sst xmlns="http://schemas.openxmlformats.org/spreadsheetml/2006/main" count="37" uniqueCount="35">
  <si>
    <t>Resistivity of wire</t>
  </si>
  <si>
    <t>Voltage Source V</t>
  </si>
  <si>
    <t>x</t>
  </si>
  <si>
    <t>a</t>
  </si>
  <si>
    <t>b</t>
  </si>
  <si>
    <t>c</t>
  </si>
  <si>
    <t>d</t>
  </si>
  <si>
    <t>e</t>
  </si>
  <si>
    <t>Size of resistor</t>
  </si>
  <si>
    <t>V</t>
  </si>
  <si>
    <t>Current, I</t>
  </si>
  <si>
    <r>
      <t>R</t>
    </r>
    <r>
      <rPr>
        <vertAlign val="subscript"/>
        <sz val="12"/>
        <color theme="1"/>
        <rFont val="Calibri"/>
        <family val="2"/>
        <scheme val="minor"/>
      </rPr>
      <t>wire1</t>
    </r>
  </si>
  <si>
    <r>
      <t>R</t>
    </r>
    <r>
      <rPr>
        <vertAlign val="subscript"/>
        <sz val="12"/>
        <color theme="1"/>
        <rFont val="Calibri"/>
        <family val="2"/>
        <scheme val="minor"/>
      </rPr>
      <t>wire2</t>
    </r>
  </si>
  <si>
    <r>
      <t>R</t>
    </r>
    <r>
      <rPr>
        <vertAlign val="subscript"/>
        <sz val="12"/>
        <color theme="1"/>
        <rFont val="Calibri"/>
        <family val="2"/>
        <scheme val="minor"/>
      </rPr>
      <t>TOTAL</t>
    </r>
  </si>
  <si>
    <r>
      <t>length</t>
    </r>
    <r>
      <rPr>
        <vertAlign val="subscript"/>
        <sz val="12"/>
        <color theme="1"/>
        <rFont val="Calibri"/>
        <family val="2"/>
        <scheme val="minor"/>
      </rPr>
      <t>wire1</t>
    </r>
  </si>
  <si>
    <r>
      <t>length</t>
    </r>
    <r>
      <rPr>
        <vertAlign val="subscript"/>
        <sz val="12"/>
        <color theme="1"/>
        <rFont val="Calibri"/>
        <family val="2"/>
        <scheme val="minor"/>
      </rPr>
      <t>wire2</t>
    </r>
  </si>
  <si>
    <r>
      <t>R</t>
    </r>
    <r>
      <rPr>
        <vertAlign val="subscript"/>
        <sz val="12"/>
        <color theme="1"/>
        <rFont val="Cambria"/>
        <family val="1"/>
        <scheme val="major"/>
      </rPr>
      <t>load</t>
    </r>
  </si>
  <si>
    <r>
      <t>R</t>
    </r>
    <r>
      <rPr>
        <vertAlign val="subscript"/>
        <sz val="12"/>
        <color theme="1"/>
        <rFont val="Calibri"/>
        <family val="2"/>
        <scheme val="minor"/>
      </rPr>
      <t>int</t>
    </r>
    <r>
      <rPr>
        <sz val="12"/>
        <color theme="1"/>
        <rFont val="Calibri"/>
        <family val="2"/>
        <scheme val="minor"/>
      </rPr>
      <t xml:space="preserve"> of Voltage Source</t>
    </r>
  </si>
  <si>
    <t>(b)</t>
  </si>
  <si>
    <t>(a)</t>
  </si>
  <si>
    <t>(c)</t>
  </si>
  <si>
    <t>(d)</t>
  </si>
  <si>
    <t>(e)</t>
  </si>
  <si>
    <t>Vsup</t>
  </si>
  <si>
    <t>This simple simulation shows the voltage drops around a circuit with real wires, that have</t>
  </si>
  <si>
    <t xml:space="preserve">nonzero length and resistance.  The effect of the internal impedance of the voltage source </t>
  </si>
  <si>
    <t>is also included.  Try changing the relative values of the load resistor, the internal impedace</t>
  </si>
  <si>
    <t>of the source and the length and/or resistivity of the wires and make sure that you understand</t>
  </si>
  <si>
    <t>Power delivered by Power supply</t>
  </si>
  <si>
    <r>
      <t>Power lost in R</t>
    </r>
    <r>
      <rPr>
        <vertAlign val="subscript"/>
        <sz val="11"/>
        <color theme="1"/>
        <rFont val="Calibri"/>
        <family val="2"/>
        <scheme val="minor"/>
      </rPr>
      <t>int</t>
    </r>
  </si>
  <si>
    <t>Power lost in wires</t>
  </si>
  <si>
    <r>
      <t>Power delivered to R</t>
    </r>
    <r>
      <rPr>
        <vertAlign val="subscript"/>
        <sz val="11"/>
        <color theme="1"/>
        <rFont val="Calibri"/>
        <family val="2"/>
        <scheme val="minor"/>
      </rPr>
      <t>load</t>
    </r>
  </si>
  <si>
    <t>Power delivered-losses</t>
  </si>
  <si>
    <t xml:space="preserve">why the voltage drops the way it does around the circuit.  Also - have a look at the power </t>
  </si>
  <si>
    <t>figures on the right, in the yellow box.  Remember what Professor Wallace taught you?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</si>
</sst>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&quot;cm&quot;"/>
    <numFmt numFmtId="165" formatCode="0&quot;Ω/cm&quot;"/>
    <numFmt numFmtId="166" formatCode="0&quot;Ω&quot;"/>
    <numFmt numFmtId="167" formatCode="0\V"/>
    <numFmt numFmtId="169" formatCode="0.00E+00&quot;A&quot;"/>
    <numFmt numFmtId="170" formatCode="0.00&quot;V&quot;"/>
    <numFmt numFmtId="173" formatCode="0.000000&quot;W&quot;"/>
  </numFmts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bscript"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9" fontId="0" fillId="0" borderId="0" xfId="0" applyNumberFormat="1"/>
    <xf numFmtId="0" fontId="3" fillId="0" borderId="0" xfId="0" applyFont="1"/>
    <xf numFmtId="170" fontId="0" fillId="0" borderId="0" xfId="0" applyNumberFormat="1"/>
    <xf numFmtId="0" fontId="3" fillId="2" borderId="0" xfId="0" applyFont="1" applyFill="1"/>
    <xf numFmtId="166" fontId="0" fillId="2" borderId="0" xfId="0" applyNumberFormat="1" applyFill="1"/>
    <xf numFmtId="169" fontId="0" fillId="2" borderId="0" xfId="0" applyNumberFormat="1" applyFill="1"/>
    <xf numFmtId="164" fontId="3" fillId="2" borderId="0" xfId="0" applyNumberFormat="1" applyFont="1" applyFill="1" applyProtection="1">
      <protection locked="0"/>
    </xf>
    <xf numFmtId="165" fontId="3" fillId="2" borderId="0" xfId="0" applyNumberFormat="1" applyFont="1" applyFill="1" applyProtection="1">
      <protection locked="0"/>
    </xf>
    <xf numFmtId="166" fontId="3" fillId="2" borderId="0" xfId="0" applyNumberFormat="1" applyFont="1" applyFill="1" applyProtection="1">
      <protection locked="0"/>
    </xf>
    <xf numFmtId="167" fontId="3" fillId="2" borderId="0" xfId="0" applyNumberFormat="1" applyFont="1" applyFill="1" applyProtection="1">
      <protection locked="0"/>
    </xf>
    <xf numFmtId="0" fontId="0" fillId="3" borderId="0" xfId="0" applyFill="1"/>
    <xf numFmtId="17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Voltage around a circuit, including the effect of  wire resistance and the internal impedance of the voltage source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539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Sheet2!$B$2:$B$7</c:f>
              <c:numCache>
                <c:formatCode>0"cm"</c:formatCode>
                <c:ptCount val="6"/>
                <c:pt idx="0" formatCode="General">
                  <c:v>0</c:v>
                </c:pt>
                <c:pt idx="1">
                  <c:v>2</c:v>
                </c:pt>
                <c:pt idx="2">
                  <c:v>40</c:v>
                </c:pt>
                <c:pt idx="3">
                  <c:v>42</c:v>
                </c:pt>
                <c:pt idx="4">
                  <c:v>84</c:v>
                </c:pt>
                <c:pt idx="5">
                  <c:v>86</c:v>
                </c:pt>
              </c:numCache>
            </c:numRef>
          </c:xVal>
          <c:yVal>
            <c:numRef>
              <c:f>Sheet2!$C$2:$C$7</c:f>
              <c:numCache>
                <c:formatCode>0.00"V"</c:formatCode>
                <c:ptCount val="6"/>
                <c:pt idx="0">
                  <c:v>12</c:v>
                </c:pt>
                <c:pt idx="1">
                  <c:v>10.897058823529411</c:v>
                </c:pt>
                <c:pt idx="2">
                  <c:v>9.6397058823529402</c:v>
                </c:pt>
                <c:pt idx="3">
                  <c:v>1.3897058823529402</c:v>
                </c:pt>
                <c:pt idx="4">
                  <c:v>0</c:v>
                </c:pt>
                <c:pt idx="5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v>(b)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Sheet2!$B$12:$B$13</c:f>
              <c:numCache>
                <c:formatCode>0"cm"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Sheet2!$C$12:$C$13</c:f>
              <c:numCache>
                <c:formatCode>0.00"V"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yVal>
          <c:smooth val="0"/>
        </c:ser>
        <c:ser>
          <c:idx val="2"/>
          <c:order val="2"/>
          <c:tx>
            <c:v>(a)</c:v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Sheet2!$B$10:$B$11</c:f>
              <c:numCache>
                <c:formatCode>0"cm"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Sheet2!$C$10:$C$11</c:f>
              <c:numCache>
                <c:formatCode>0.00"V"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yVal>
          <c:smooth val="0"/>
        </c:ser>
        <c:ser>
          <c:idx val="3"/>
          <c:order val="3"/>
          <c:tx>
            <c:v>(c)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Sheet2!$B$14:$B$15</c:f>
              <c:numCache>
                <c:formatCode>0"cm"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xVal>
          <c:yVal>
            <c:numRef>
              <c:f>Sheet2!$C$14:$C$15</c:f>
              <c:numCache>
                <c:formatCode>0.00"V"</c:formatCode>
                <c:ptCount val="2"/>
                <c:pt idx="0" formatCode="General">
                  <c:v>0</c:v>
                </c:pt>
                <c:pt idx="1">
                  <c:v>12</c:v>
                </c:pt>
              </c:numCache>
            </c:numRef>
          </c:yVal>
          <c:smooth val="0"/>
        </c:ser>
        <c:ser>
          <c:idx val="4"/>
          <c:order val="4"/>
          <c:tx>
            <c:v>(d)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Sheet2!$B$16:$B$17</c:f>
              <c:numCache>
                <c:formatCode>0"cm"</c:formatCode>
                <c:ptCount val="2"/>
                <c:pt idx="0">
                  <c:v>42</c:v>
                </c:pt>
                <c:pt idx="1">
                  <c:v>42</c:v>
                </c:pt>
              </c:numCache>
            </c:numRef>
          </c:xVal>
          <c:yVal>
            <c:numRef>
              <c:f>Sheet2!$C$16:$C$17</c:f>
              <c:numCache>
                <c:formatCode>0.00"V"</c:formatCode>
                <c:ptCount val="2"/>
                <c:pt idx="0" formatCode="General">
                  <c:v>0</c:v>
                </c:pt>
                <c:pt idx="1">
                  <c:v>12</c:v>
                </c:pt>
              </c:numCache>
            </c:numRef>
          </c:yVal>
          <c:smooth val="0"/>
        </c:ser>
        <c:ser>
          <c:idx val="5"/>
          <c:order val="5"/>
          <c:tx>
            <c:v>(e)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Sheet2!$B$18:$B$19</c:f>
              <c:numCache>
                <c:formatCode>0"cm"</c:formatCode>
                <c:ptCount val="2"/>
                <c:pt idx="0">
                  <c:v>84</c:v>
                </c:pt>
                <c:pt idx="1">
                  <c:v>84</c:v>
                </c:pt>
              </c:numCache>
            </c:numRef>
          </c:xVal>
          <c:yVal>
            <c:numRef>
              <c:f>Sheet2!$C$18:$C$19</c:f>
              <c:numCache>
                <c:formatCode>0.00"V"</c:formatCode>
                <c:ptCount val="2"/>
                <c:pt idx="0" formatCode="General">
                  <c:v>0</c:v>
                </c:pt>
                <c:pt idx="1">
                  <c:v>12</c:v>
                </c:pt>
              </c:numCache>
            </c:numRef>
          </c:yVal>
          <c:smooth val="0"/>
        </c:ser>
        <c:ser>
          <c:idx val="6"/>
          <c:order val="6"/>
          <c:tx>
            <c:v>(a)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Sheet2!$B$20:$B$21</c:f>
              <c:numCache>
                <c:formatCode>0"cm"</c:formatCode>
                <c:ptCount val="2"/>
                <c:pt idx="0">
                  <c:v>86</c:v>
                </c:pt>
                <c:pt idx="1">
                  <c:v>86</c:v>
                </c:pt>
              </c:numCache>
            </c:numRef>
          </c:xVal>
          <c:yVal>
            <c:numRef>
              <c:f>Sheet2!$C$20:$C$21</c:f>
              <c:numCache>
                <c:formatCode>0.00"V"</c:formatCode>
                <c:ptCount val="2"/>
                <c:pt idx="0" formatCode="General">
                  <c:v>0</c:v>
                </c:pt>
                <c:pt idx="1">
                  <c:v>12</c:v>
                </c:pt>
              </c:numCache>
            </c:numRef>
          </c:yVal>
          <c:smooth val="0"/>
        </c:ser>
        <c:ser>
          <c:idx val="7"/>
          <c:order val="7"/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Sheet2!$B$21:$B$22</c:f>
              <c:numCache>
                <c:formatCode>0"cm"</c:formatCode>
                <c:ptCount val="2"/>
                <c:pt idx="0">
                  <c:v>86</c:v>
                </c:pt>
                <c:pt idx="1">
                  <c:v>0</c:v>
                </c:pt>
              </c:numCache>
            </c:numRef>
          </c:xVal>
          <c:yVal>
            <c:numRef>
              <c:f>Sheet2!$C$21:$C$22</c:f>
              <c:numCache>
                <c:formatCode>0.00"V"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33600"/>
        <c:axId val="206235136"/>
      </c:scatterChart>
      <c:valAx>
        <c:axId val="20623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around circuit … (points (a), (b), (c), (d), (e) are all marked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235136"/>
        <c:crosses val="autoZero"/>
        <c:crossBetween val="midCat"/>
      </c:valAx>
      <c:valAx>
        <c:axId val="206235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  <c:overlay val="0"/>
        </c:title>
        <c:numFmt formatCode="0.00&quot;V&quot;" sourceLinked="1"/>
        <c:majorTickMark val="out"/>
        <c:minorTickMark val="none"/>
        <c:tickLblPos val="nextTo"/>
        <c:crossAx val="206233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Sheet2!$B$2:$B$7</c:f>
              <c:numCache>
                <c:formatCode>0"cm"</c:formatCode>
                <c:ptCount val="6"/>
                <c:pt idx="0" formatCode="General">
                  <c:v>0</c:v>
                </c:pt>
                <c:pt idx="1">
                  <c:v>2</c:v>
                </c:pt>
                <c:pt idx="2">
                  <c:v>40</c:v>
                </c:pt>
                <c:pt idx="3">
                  <c:v>42</c:v>
                </c:pt>
                <c:pt idx="4">
                  <c:v>84</c:v>
                </c:pt>
                <c:pt idx="5">
                  <c:v>86</c:v>
                </c:pt>
              </c:numCache>
            </c:numRef>
          </c:xVal>
          <c:yVal>
            <c:numRef>
              <c:f>Sheet2!$C$2:$C$7</c:f>
              <c:numCache>
                <c:formatCode>0.00"V"</c:formatCode>
                <c:ptCount val="6"/>
                <c:pt idx="0">
                  <c:v>12</c:v>
                </c:pt>
                <c:pt idx="1">
                  <c:v>10.897058823529411</c:v>
                </c:pt>
                <c:pt idx="2">
                  <c:v>9.6397058823529402</c:v>
                </c:pt>
                <c:pt idx="3">
                  <c:v>1.3897058823529402</c:v>
                </c:pt>
                <c:pt idx="4">
                  <c:v>0</c:v>
                </c:pt>
                <c:pt idx="5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66752"/>
        <c:axId val="164665216"/>
      </c:scatterChart>
      <c:valAx>
        <c:axId val="1646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665216"/>
        <c:crosses val="autoZero"/>
        <c:crossBetween val="midCat"/>
      </c:valAx>
      <c:valAx>
        <c:axId val="164665216"/>
        <c:scaling>
          <c:orientation val="minMax"/>
        </c:scaling>
        <c:delete val="0"/>
        <c:axPos val="l"/>
        <c:majorGridlines/>
        <c:numFmt formatCode="0.00&quot;V&quot;" sourceLinked="1"/>
        <c:majorTickMark val="out"/>
        <c:minorTickMark val="none"/>
        <c:tickLblPos val="nextTo"/>
        <c:crossAx val="164666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419099</xdr:colOff>
      <xdr:row>0</xdr:row>
      <xdr:rowOff>114300</xdr:rowOff>
    </xdr:from>
    <xdr:to>
      <xdr:col>14</xdr:col>
      <xdr:colOff>921638</xdr:colOff>
      <xdr:row>14</xdr:row>
      <xdr:rowOff>151073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699" y="114300"/>
          <a:ext cx="3550539" cy="30085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26194</xdr:colOff>
          <xdr:row>1</xdr:row>
          <xdr:rowOff>14287</xdr:rowOff>
        </xdr:from>
        <xdr:to>
          <xdr:col>5</xdr:col>
          <xdr:colOff>26194</xdr:colOff>
          <xdr:row>1</xdr:row>
          <xdr:rowOff>204787</xdr:rowOff>
        </xdr:to>
        <xdr:sp macro="" textlink="">
          <xdr:nvSpPr>
            <xdr:cNvPr id="1026" name="ScrollBar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</xdr:row>
          <xdr:rowOff>16668</xdr:rowOff>
        </xdr:from>
        <xdr:to>
          <xdr:col>5</xdr:col>
          <xdr:colOff>28575</xdr:colOff>
          <xdr:row>2</xdr:row>
          <xdr:rowOff>207168</xdr:rowOff>
        </xdr:to>
        <xdr:sp macro="" textlink="">
          <xdr:nvSpPr>
            <xdr:cNvPr id="1027" name="ScrollBar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26195</xdr:colOff>
          <xdr:row>3</xdr:row>
          <xdr:rowOff>2382</xdr:rowOff>
        </xdr:from>
        <xdr:to>
          <xdr:col>5</xdr:col>
          <xdr:colOff>26195</xdr:colOff>
          <xdr:row>3</xdr:row>
          <xdr:rowOff>192882</xdr:rowOff>
        </xdr:to>
        <xdr:sp macro="" textlink="">
          <xdr:nvSpPr>
            <xdr:cNvPr id="1028" name="ScrollBar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30957</xdr:colOff>
          <xdr:row>5</xdr:row>
          <xdr:rowOff>16668</xdr:rowOff>
        </xdr:from>
        <xdr:to>
          <xdr:col>5</xdr:col>
          <xdr:colOff>30957</xdr:colOff>
          <xdr:row>6</xdr:row>
          <xdr:rowOff>7143</xdr:rowOff>
        </xdr:to>
        <xdr:sp macro="" textlink="">
          <xdr:nvSpPr>
            <xdr:cNvPr id="1029" name="ScrollBar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</xdr:colOff>
          <xdr:row>6</xdr:row>
          <xdr:rowOff>16669</xdr:rowOff>
        </xdr:from>
        <xdr:to>
          <xdr:col>5</xdr:col>
          <xdr:colOff>33337</xdr:colOff>
          <xdr:row>6</xdr:row>
          <xdr:rowOff>207169</xdr:rowOff>
        </xdr:to>
        <xdr:sp macro="" textlink="">
          <xdr:nvSpPr>
            <xdr:cNvPr id="1030" name="ScrollBar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26193</xdr:colOff>
          <xdr:row>4</xdr:row>
          <xdr:rowOff>11906</xdr:rowOff>
        </xdr:from>
        <xdr:to>
          <xdr:col>5</xdr:col>
          <xdr:colOff>26193</xdr:colOff>
          <xdr:row>4</xdr:row>
          <xdr:rowOff>202406</xdr:rowOff>
        </xdr:to>
        <xdr:sp macro="" textlink="">
          <xdr:nvSpPr>
            <xdr:cNvPr id="1031" name="ScrollBar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123825</xdr:colOff>
      <xdr:row>14</xdr:row>
      <xdr:rowOff>171450</xdr:rowOff>
    </xdr:from>
    <xdr:to>
      <xdr:col>13</xdr:col>
      <xdr:colOff>371475</xdr:colOff>
      <xdr:row>29</xdr:row>
      <xdr:rowOff>57150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16</xdr:row>
      <xdr:rowOff>176212</xdr:rowOff>
    </xdr:from>
    <xdr:to>
      <xdr:col>16</xdr:col>
      <xdr:colOff>371475</xdr:colOff>
      <xdr:row>31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9.28515625" customWidth="1"/>
    <col min="7" max="7" width="11.140625" customWidth="1"/>
    <col min="8" max="8" width="9.5703125" bestFit="1" customWidth="1"/>
    <col min="15" max="15" width="30.85546875" customWidth="1"/>
    <col min="16" max="16" width="10.42578125" bestFit="1" customWidth="1"/>
  </cols>
  <sheetData>
    <row r="1" spans="1:16" ht="15.75" x14ac:dyDescent="0.25">
      <c r="A1" s="6"/>
      <c r="B1" s="6"/>
    </row>
    <row r="2" spans="1:16" ht="18.75" x14ac:dyDescent="0.35">
      <c r="A2" s="6" t="s">
        <v>14</v>
      </c>
      <c r="B2" s="11">
        <v>38</v>
      </c>
      <c r="G2" s="8" t="s">
        <v>11</v>
      </c>
      <c r="H2" s="9">
        <f>+B2*B4</f>
        <v>114</v>
      </c>
    </row>
    <row r="3" spans="1:16" ht="18.75" x14ac:dyDescent="0.35">
      <c r="A3" s="6" t="s">
        <v>15</v>
      </c>
      <c r="B3" s="11">
        <v>42</v>
      </c>
      <c r="G3" s="8" t="s">
        <v>12</v>
      </c>
      <c r="H3" s="9">
        <f>+B3*B4</f>
        <v>126</v>
      </c>
    </row>
    <row r="4" spans="1:16" ht="18.75" x14ac:dyDescent="0.35">
      <c r="A4" s="6" t="s">
        <v>0</v>
      </c>
      <c r="B4" s="12">
        <v>3</v>
      </c>
      <c r="G4" s="8" t="s">
        <v>13</v>
      </c>
      <c r="H4" s="9">
        <f>+H2+H3+B5+B7</f>
        <v>1088</v>
      </c>
    </row>
    <row r="5" spans="1:16" ht="17.25" x14ac:dyDescent="0.3">
      <c r="A5" s="6" t="s">
        <v>16</v>
      </c>
      <c r="B5" s="13">
        <v>748</v>
      </c>
      <c r="G5" s="8" t="str">
        <f>+Sheet2!G3</f>
        <v>Current, I</v>
      </c>
      <c r="H5" s="10">
        <f>+Sheet2!G4</f>
        <v>1.1029411764705883E-2</v>
      </c>
    </row>
    <row r="6" spans="1:16" ht="15.75" x14ac:dyDescent="0.25">
      <c r="A6" s="6" t="s">
        <v>1</v>
      </c>
      <c r="B6" s="14">
        <v>12</v>
      </c>
      <c r="G6" s="6"/>
    </row>
    <row r="7" spans="1:16" ht="18.75" x14ac:dyDescent="0.35">
      <c r="A7" s="6" t="s">
        <v>17</v>
      </c>
      <c r="B7" s="13">
        <v>100</v>
      </c>
      <c r="G7" s="6"/>
    </row>
    <row r="8" spans="1:16" ht="15.75" x14ac:dyDescent="0.25">
      <c r="A8" s="6"/>
      <c r="B8" s="6"/>
      <c r="G8" s="6"/>
    </row>
    <row r="9" spans="1:16" ht="15.75" x14ac:dyDescent="0.25">
      <c r="A9" s="6" t="s">
        <v>24</v>
      </c>
      <c r="B9" s="6"/>
    </row>
    <row r="10" spans="1:16" ht="15.75" x14ac:dyDescent="0.25">
      <c r="A10" s="6" t="s">
        <v>25</v>
      </c>
      <c r="B10" s="6"/>
      <c r="I10" s="2"/>
    </row>
    <row r="11" spans="1:16" ht="15.75" x14ac:dyDescent="0.25">
      <c r="A11" s="6" t="s">
        <v>26</v>
      </c>
      <c r="B11" s="6"/>
    </row>
    <row r="12" spans="1:16" ht="15.75" x14ac:dyDescent="0.25">
      <c r="A12" s="6" t="s">
        <v>27</v>
      </c>
    </row>
    <row r="13" spans="1:16" ht="15.75" x14ac:dyDescent="0.25">
      <c r="A13" s="6" t="s">
        <v>33</v>
      </c>
    </row>
    <row r="14" spans="1:16" ht="15.75" x14ac:dyDescent="0.25">
      <c r="A14" s="6" t="s">
        <v>34</v>
      </c>
    </row>
    <row r="16" spans="1:16" x14ac:dyDescent="0.25">
      <c r="O16" s="15" t="s">
        <v>28</v>
      </c>
      <c r="P16" s="16">
        <f>+B6*H5</f>
        <v>0.13235294117647059</v>
      </c>
    </row>
    <row r="17" spans="15:16" ht="18" x14ac:dyDescent="0.35">
      <c r="O17" s="15" t="s">
        <v>29</v>
      </c>
      <c r="P17" s="16">
        <f>+H5^2*B7</f>
        <v>1.2164792387543255E-2</v>
      </c>
    </row>
    <row r="18" spans="15:16" x14ac:dyDescent="0.25">
      <c r="O18" s="15" t="s">
        <v>30</v>
      </c>
      <c r="P18" s="16">
        <f>+H5^2*(H2+H3)</f>
        <v>2.9195501730103809E-2</v>
      </c>
    </row>
    <row r="19" spans="15:16" ht="18" x14ac:dyDescent="0.35">
      <c r="O19" s="15" t="s">
        <v>31</v>
      </c>
      <c r="P19" s="16">
        <f>+H5^2*B5</f>
        <v>9.0992647058823539E-2</v>
      </c>
    </row>
    <row r="20" spans="15:16" x14ac:dyDescent="0.25">
      <c r="O20" s="15" t="s">
        <v>32</v>
      </c>
      <c r="P20" s="16">
        <f>+P16-P17-P18-P19</f>
        <v>0</v>
      </c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ScrollBar6">
          <controlPr defaultSize="0" autoLine="0" linkedCell="B5" r:id="rId5">
            <anchor moveWithCells="1">
              <from>
                <xdr:col>2</xdr:col>
                <xdr:colOff>28575</xdr:colOff>
                <xdr:row>4</xdr:row>
                <xdr:rowOff>9525</xdr:rowOff>
              </from>
              <to>
                <xdr:col>5</xdr:col>
                <xdr:colOff>28575</xdr:colOff>
                <xdr:row>4</xdr:row>
                <xdr:rowOff>200025</xdr:rowOff>
              </to>
            </anchor>
          </controlPr>
        </control>
      </mc:Choice>
      <mc:Fallback>
        <control shapeId="1031" r:id="rId4" name="ScrollBar6"/>
      </mc:Fallback>
    </mc:AlternateContent>
    <mc:AlternateContent xmlns:mc="http://schemas.openxmlformats.org/markup-compatibility/2006">
      <mc:Choice Requires="x14">
        <control shapeId="1030" r:id="rId6" name="ScrollBar5">
          <controlPr defaultSize="0" autoLine="0" linkedCell="B7" r:id="rId7">
            <anchor moveWithCells="1">
              <from>
                <xdr:col>2</xdr:col>
                <xdr:colOff>28575</xdr:colOff>
                <xdr:row>6</xdr:row>
                <xdr:rowOff>19050</xdr:rowOff>
              </from>
              <to>
                <xdr:col>5</xdr:col>
                <xdr:colOff>28575</xdr:colOff>
                <xdr:row>6</xdr:row>
                <xdr:rowOff>209550</xdr:rowOff>
              </to>
            </anchor>
          </controlPr>
        </control>
      </mc:Choice>
      <mc:Fallback>
        <control shapeId="1030" r:id="rId6" name="ScrollBar5"/>
      </mc:Fallback>
    </mc:AlternateContent>
    <mc:AlternateContent xmlns:mc="http://schemas.openxmlformats.org/markup-compatibility/2006">
      <mc:Choice Requires="x14">
        <control shapeId="1029" r:id="rId8" name="ScrollBar4">
          <controlPr defaultSize="0" autoLine="0" linkedCell="B6" r:id="rId9">
            <anchor moveWithCells="1">
              <from>
                <xdr:col>2</xdr:col>
                <xdr:colOff>28575</xdr:colOff>
                <xdr:row>5</xdr:row>
                <xdr:rowOff>19050</xdr:rowOff>
              </from>
              <to>
                <xdr:col>5</xdr:col>
                <xdr:colOff>28575</xdr:colOff>
                <xdr:row>6</xdr:row>
                <xdr:rowOff>9525</xdr:rowOff>
              </to>
            </anchor>
          </controlPr>
        </control>
      </mc:Choice>
      <mc:Fallback>
        <control shapeId="1029" r:id="rId8" name="ScrollBar4"/>
      </mc:Fallback>
    </mc:AlternateContent>
    <mc:AlternateContent xmlns:mc="http://schemas.openxmlformats.org/markup-compatibility/2006">
      <mc:Choice Requires="x14">
        <control shapeId="1028" r:id="rId10" name="ScrollBar3">
          <controlPr defaultSize="0" autoLine="0" linkedCell="B4" r:id="rId11">
            <anchor moveWithCells="1">
              <from>
                <xdr:col>2</xdr:col>
                <xdr:colOff>28575</xdr:colOff>
                <xdr:row>3</xdr:row>
                <xdr:rowOff>0</xdr:rowOff>
              </from>
              <to>
                <xdr:col>5</xdr:col>
                <xdr:colOff>28575</xdr:colOff>
                <xdr:row>3</xdr:row>
                <xdr:rowOff>190500</xdr:rowOff>
              </to>
            </anchor>
          </controlPr>
        </control>
      </mc:Choice>
      <mc:Fallback>
        <control shapeId="1028" r:id="rId10" name="ScrollBar3"/>
      </mc:Fallback>
    </mc:AlternateContent>
    <mc:AlternateContent xmlns:mc="http://schemas.openxmlformats.org/markup-compatibility/2006">
      <mc:Choice Requires="x14">
        <control shapeId="1027" r:id="rId12" name="ScrollBar2">
          <controlPr defaultSize="0" autoLine="0" linkedCell="B3" r:id="rId13">
            <anchor moveWithCells="1">
              <from>
                <xdr:col>2</xdr:col>
                <xdr:colOff>28575</xdr:colOff>
                <xdr:row>2</xdr:row>
                <xdr:rowOff>19050</xdr:rowOff>
              </from>
              <to>
                <xdr:col>5</xdr:col>
                <xdr:colOff>28575</xdr:colOff>
                <xdr:row>2</xdr:row>
                <xdr:rowOff>209550</xdr:rowOff>
              </to>
            </anchor>
          </controlPr>
        </control>
      </mc:Choice>
      <mc:Fallback>
        <control shapeId="1027" r:id="rId12" name="ScrollBar2"/>
      </mc:Fallback>
    </mc:AlternateContent>
    <mc:AlternateContent xmlns:mc="http://schemas.openxmlformats.org/markup-compatibility/2006">
      <mc:Choice Requires="x14">
        <control shapeId="1026" r:id="rId14" name="ScrollBar1">
          <controlPr defaultSize="0" autoLine="0" linkedCell="B2" r:id="rId15">
            <anchor moveWithCells="1">
              <from>
                <xdr:col>2</xdr:col>
                <xdr:colOff>28575</xdr:colOff>
                <xdr:row>1</xdr:row>
                <xdr:rowOff>9525</xdr:rowOff>
              </from>
              <to>
                <xdr:col>5</xdr:col>
                <xdr:colOff>28575</xdr:colOff>
                <xdr:row>1</xdr:row>
                <xdr:rowOff>200025</xdr:rowOff>
              </to>
            </anchor>
          </controlPr>
        </control>
      </mc:Choice>
      <mc:Fallback>
        <control shapeId="1026" r:id="rId14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7"/>
  <sheetViews>
    <sheetView workbookViewId="0">
      <selection activeCell="C24" sqref="C24"/>
    </sheetView>
  </sheetViews>
  <sheetFormatPr defaultRowHeight="15" x14ac:dyDescent="0.25"/>
  <cols>
    <col min="2" max="2" width="12.140625" customWidth="1"/>
    <col min="3" max="3" width="9.85546875" bestFit="1" customWidth="1"/>
    <col min="7" max="7" width="9.5703125" bestFit="1" customWidth="1"/>
  </cols>
  <sheetData>
    <row r="1" spans="1:7" x14ac:dyDescent="0.25">
      <c r="B1" s="3" t="s">
        <v>2</v>
      </c>
      <c r="C1" t="s">
        <v>9</v>
      </c>
      <c r="G1" t="s">
        <v>8</v>
      </c>
    </row>
    <row r="2" spans="1:7" x14ac:dyDescent="0.25">
      <c r="A2" t="s">
        <v>3</v>
      </c>
      <c r="B2" s="3">
        <v>0</v>
      </c>
      <c r="C2" s="7">
        <f>+Sheet1!B6</f>
        <v>12</v>
      </c>
      <c r="G2" s="1">
        <v>2</v>
      </c>
    </row>
    <row r="3" spans="1:7" x14ac:dyDescent="0.25">
      <c r="A3" t="s">
        <v>4</v>
      </c>
      <c r="B3" s="4">
        <f>+B2+G2</f>
        <v>2</v>
      </c>
      <c r="C3" s="7">
        <f>+C2-Sheet1!B7*Sheet2!G4</f>
        <v>10.897058823529411</v>
      </c>
      <c r="G3" t="s">
        <v>10</v>
      </c>
    </row>
    <row r="4" spans="1:7" x14ac:dyDescent="0.25">
      <c r="A4" t="s">
        <v>5</v>
      </c>
      <c r="B4" s="4">
        <f>+B3+Sheet1!B2</f>
        <v>40</v>
      </c>
      <c r="C4" s="7">
        <f>+C3-Sheet1!H2*Sheet2!G4</f>
        <v>9.6397058823529402</v>
      </c>
      <c r="G4" s="5">
        <f>+C2/Sheet1!H4</f>
        <v>1.1029411764705883E-2</v>
      </c>
    </row>
    <row r="5" spans="1:7" x14ac:dyDescent="0.25">
      <c r="A5" t="s">
        <v>6</v>
      </c>
      <c r="B5" s="4">
        <f>+B4+G2</f>
        <v>42</v>
      </c>
      <c r="C5" s="7">
        <f>+C4-G4*Sheet1!B5</f>
        <v>1.3897058823529402</v>
      </c>
    </row>
    <row r="6" spans="1:7" x14ac:dyDescent="0.25">
      <c r="A6" t="s">
        <v>7</v>
      </c>
      <c r="B6" s="4">
        <f>+B5+Sheet1!B3</f>
        <v>84</v>
      </c>
      <c r="C6" s="7">
        <f>+C5-G4*Sheet1!H3</f>
        <v>0</v>
      </c>
    </row>
    <row r="7" spans="1:7" x14ac:dyDescent="0.25">
      <c r="A7" t="s">
        <v>3</v>
      </c>
      <c r="B7" s="4">
        <f>+B6+G2</f>
        <v>86</v>
      </c>
      <c r="C7" s="7">
        <f>+C6+Sheet1!B6</f>
        <v>12</v>
      </c>
    </row>
    <row r="8" spans="1:7" x14ac:dyDescent="0.25">
      <c r="B8" s="3"/>
      <c r="C8" s="7"/>
    </row>
    <row r="9" spans="1:7" x14ac:dyDescent="0.25">
      <c r="B9" s="3"/>
      <c r="C9" s="7"/>
    </row>
    <row r="10" spans="1:7" x14ac:dyDescent="0.25">
      <c r="A10" t="s">
        <v>19</v>
      </c>
      <c r="B10" s="4">
        <f>+B2</f>
        <v>0</v>
      </c>
      <c r="C10" s="7">
        <v>0</v>
      </c>
    </row>
    <row r="11" spans="1:7" x14ac:dyDescent="0.25">
      <c r="B11" s="4">
        <f>+B2</f>
        <v>0</v>
      </c>
      <c r="C11" s="7">
        <f>+C2</f>
        <v>12</v>
      </c>
    </row>
    <row r="12" spans="1:7" x14ac:dyDescent="0.25">
      <c r="A12" t="s">
        <v>18</v>
      </c>
      <c r="B12" s="4">
        <f>+B3</f>
        <v>2</v>
      </c>
      <c r="C12" s="7">
        <v>0</v>
      </c>
    </row>
    <row r="13" spans="1:7" x14ac:dyDescent="0.25">
      <c r="B13" s="4">
        <f>+B12</f>
        <v>2</v>
      </c>
      <c r="C13" s="7">
        <f>+C2</f>
        <v>12</v>
      </c>
    </row>
    <row r="14" spans="1:7" x14ac:dyDescent="0.25">
      <c r="A14" t="s">
        <v>20</v>
      </c>
      <c r="B14" s="4">
        <f>+B4</f>
        <v>40</v>
      </c>
      <c r="C14">
        <v>0</v>
      </c>
    </row>
    <row r="15" spans="1:7" x14ac:dyDescent="0.25">
      <c r="B15" s="4">
        <f>+B14</f>
        <v>40</v>
      </c>
      <c r="C15" s="7">
        <f>+C13</f>
        <v>12</v>
      </c>
    </row>
    <row r="16" spans="1:7" x14ac:dyDescent="0.25">
      <c r="A16" t="s">
        <v>21</v>
      </c>
      <c r="B16" s="4">
        <f>+B5</f>
        <v>42</v>
      </c>
      <c r="C16">
        <v>0</v>
      </c>
    </row>
    <row r="17" spans="1:3" x14ac:dyDescent="0.25">
      <c r="B17" s="4">
        <f>+B16</f>
        <v>42</v>
      </c>
      <c r="C17" s="7">
        <f>+C15</f>
        <v>12</v>
      </c>
    </row>
    <row r="18" spans="1:3" x14ac:dyDescent="0.25">
      <c r="A18" t="s">
        <v>22</v>
      </c>
      <c r="B18" s="4">
        <f>+B6</f>
        <v>84</v>
      </c>
      <c r="C18">
        <v>0</v>
      </c>
    </row>
    <row r="19" spans="1:3" x14ac:dyDescent="0.25">
      <c r="B19" s="4">
        <f>+B18</f>
        <v>84</v>
      </c>
      <c r="C19" s="7">
        <f>+C17</f>
        <v>12</v>
      </c>
    </row>
    <row r="20" spans="1:3" x14ac:dyDescent="0.25">
      <c r="A20" t="s">
        <v>19</v>
      </c>
      <c r="B20" s="4">
        <f>+B7</f>
        <v>86</v>
      </c>
      <c r="C20">
        <v>0</v>
      </c>
    </row>
    <row r="21" spans="1:3" x14ac:dyDescent="0.25">
      <c r="B21" s="4">
        <f>+B20</f>
        <v>86</v>
      </c>
      <c r="C21" s="7">
        <f>+C19</f>
        <v>12</v>
      </c>
    </row>
    <row r="22" spans="1:3" x14ac:dyDescent="0.25">
      <c r="A22" t="s">
        <v>23</v>
      </c>
      <c r="B22" s="4">
        <v>0</v>
      </c>
      <c r="C22" s="7">
        <f>+C2</f>
        <v>12</v>
      </c>
    </row>
    <row r="23" spans="1:3" x14ac:dyDescent="0.25">
      <c r="B23" s="4">
        <f>+B7</f>
        <v>86</v>
      </c>
      <c r="C23" s="7">
        <f>+C22</f>
        <v>12</v>
      </c>
    </row>
    <row r="24" spans="1:3" x14ac:dyDescent="0.25">
      <c r="B24" s="3"/>
    </row>
    <row r="25" spans="1:3" x14ac:dyDescent="0.25">
      <c r="B25" s="3"/>
    </row>
    <row r="26" spans="1:3" x14ac:dyDescent="0.25">
      <c r="B26" s="3"/>
    </row>
    <row r="27" spans="1:3" x14ac:dyDescent="0.25">
      <c r="B27" s="3"/>
    </row>
    <row r="28" spans="1:3" x14ac:dyDescent="0.25">
      <c r="B28" s="3"/>
    </row>
    <row r="29" spans="1:3" x14ac:dyDescent="0.25">
      <c r="B29" s="3"/>
    </row>
    <row r="30" spans="1:3" x14ac:dyDescent="0.25">
      <c r="B30" s="3"/>
    </row>
    <row r="31" spans="1:3" x14ac:dyDescent="0.25">
      <c r="B31" s="3"/>
    </row>
    <row r="32" spans="1:3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 Murray</dc:creator>
  <cp:lastModifiedBy>Alan F Murray</cp:lastModifiedBy>
  <dcterms:created xsi:type="dcterms:W3CDTF">2014-01-30T12:59:00Z</dcterms:created>
  <dcterms:modified xsi:type="dcterms:W3CDTF">2014-01-30T14:24:13Z</dcterms:modified>
</cp:coreProperties>
</file>