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fm\Local Documents\WWW_teaching\eng+ee\toybox_files\"/>
    </mc:Choice>
  </mc:AlternateContent>
  <bookViews>
    <workbookView xWindow="0" yWindow="0" windowWidth="15330" windowHeight="9195"/>
  </bookViews>
  <sheets>
    <sheet name="Circuit" sheetId="2" r:id="rId1"/>
    <sheet name="Working" sheetId="1" r:id="rId2"/>
  </sheets>
  <calcPr calcId="162913" iterate="1" iterateCount="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G3" i="1"/>
  <c r="B5" i="1"/>
  <c r="E11" i="1" l="1"/>
  <c r="B15" i="2" l="1"/>
  <c r="D11" i="2"/>
  <c r="M10" i="1" l="1"/>
  <c r="M11" i="1" l="1"/>
  <c r="I16" i="1" l="1"/>
  <c r="H16" i="1"/>
  <c r="I13" i="1"/>
  <c r="H13" i="1"/>
  <c r="H10" i="1"/>
  <c r="S13" i="2"/>
  <c r="S7" i="2"/>
  <c r="F4" i="1"/>
  <c r="F5" i="1" s="1"/>
  <c r="F3" i="2" s="1"/>
  <c r="M8" i="1" l="1"/>
  <c r="S4" i="2" s="1"/>
  <c r="G8" i="1"/>
  <c r="D4" i="2" s="1"/>
  <c r="G7" i="1"/>
  <c r="D8" i="2" s="1"/>
  <c r="B16" i="1" l="1"/>
  <c r="C15" i="1"/>
  <c r="M3" i="1"/>
  <c r="B17" i="1" s="1"/>
  <c r="H11" i="1"/>
  <c r="I11" i="1" s="1"/>
  <c r="C2" i="2"/>
  <c r="D15" i="1" l="1"/>
  <c r="C16" i="1"/>
  <c r="D16" i="1" s="1"/>
  <c r="B15" i="1"/>
  <c r="D23" i="1" s="1"/>
  <c r="E23" i="1" s="1"/>
  <c r="B7" i="1" l="1"/>
  <c r="G1" i="2"/>
  <c r="G5" i="2"/>
  <c r="A20" i="2"/>
  <c r="B6" i="1"/>
  <c r="D6" i="1"/>
  <c r="C7" i="1"/>
  <c r="D7" i="1"/>
  <c r="B8" i="1"/>
  <c r="C8" i="1"/>
  <c r="D8" i="1"/>
  <c r="B9" i="1"/>
  <c r="C9" i="1"/>
  <c r="B10" i="1"/>
  <c r="B11" i="1"/>
  <c r="B12" i="1"/>
  <c r="H14" i="1"/>
  <c r="I14" i="1"/>
  <c r="H17" i="1"/>
  <c r="I17" i="1"/>
  <c r="A19" i="1"/>
</calcChain>
</file>

<file path=xl/sharedStrings.xml><?xml version="1.0" encoding="utf-8"?>
<sst xmlns="http://schemas.openxmlformats.org/spreadsheetml/2006/main" count="32" uniqueCount="30">
  <si>
    <t>Vin</t>
  </si>
  <si>
    <t>Vinv</t>
  </si>
  <si>
    <t>Vnoninv</t>
  </si>
  <si>
    <t>Vout</t>
  </si>
  <si>
    <t>Vfb</t>
  </si>
  <si>
    <t>Current(FB)</t>
  </si>
  <si>
    <t>DVfb</t>
  </si>
  <si>
    <t>Vfbnext</t>
  </si>
  <si>
    <t>R1</t>
  </si>
  <si>
    <t>R2</t>
  </si>
  <si>
    <t>Perfect</t>
  </si>
  <si>
    <t>delta</t>
  </si>
  <si>
    <t>True - iterate</t>
  </si>
  <si>
    <t>Gain</t>
  </si>
  <si>
    <t>Noise</t>
  </si>
  <si>
    <t>Ratio=</t>
  </si>
  <si>
    <t>True=noisy</t>
  </si>
  <si>
    <t>Vfb0</t>
  </si>
  <si>
    <t>True=Positive fb</t>
  </si>
  <si>
    <t>Vnon(0)</t>
  </si>
  <si>
    <t>Vinv(0)</t>
  </si>
  <si>
    <t>Vnon-Vinv(0)</t>
  </si>
  <si>
    <t>Positive fb</t>
  </si>
  <si>
    <t>Negative fb</t>
  </si>
  <si>
    <t>Actual</t>
  </si>
  <si>
    <t>Gain=</t>
  </si>
  <si>
    <t xml:space="preserve">Gain = </t>
  </si>
  <si>
    <t>Key F9 to simulate</t>
  </si>
  <si>
    <t>Click anywhere on the worksheet and</t>
  </si>
  <si>
    <t xml:space="preserve">then Press and hold Function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</si>
</sst>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0\V"/>
    <numFmt numFmtId="165" formatCode="0.0000000"/>
    <numFmt numFmtId="166" formatCode="0.0000000E+00"/>
    <numFmt numFmtId="167" formatCode="0.000000000"/>
    <numFmt numFmtId="168" formatCode="0.0000000000"/>
    <numFmt numFmtId="169" formatCode="0&quot;Ω&quot;"/>
    <numFmt numFmtId="171" formatCode="\=0.00\V"/>
  </numFmts>
  <fonts count="11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6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left"/>
    </xf>
    <xf numFmtId="0" fontId="1" fillId="0" borderId="0" xfId="0" applyFont="1"/>
    <xf numFmtId="11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0" fillId="2" borderId="0" xfId="0" applyFill="1" applyAlignment="1">
      <alignment horizontal="right"/>
    </xf>
    <xf numFmtId="0" fontId="0" fillId="2" borderId="0" xfId="0" applyFill="1"/>
    <xf numFmtId="167" fontId="0" fillId="2" borderId="0" xfId="0" applyNumberFormat="1" applyFill="1"/>
    <xf numFmtId="0" fontId="0" fillId="3" borderId="0" xfId="0" applyFill="1" applyAlignment="1">
      <alignment horizontal="right"/>
    </xf>
    <xf numFmtId="0" fontId="0" fillId="3" borderId="0" xfId="0" applyFill="1"/>
    <xf numFmtId="167" fontId="0" fillId="3" borderId="0" xfId="0" applyNumberFormat="1" applyFill="1"/>
    <xf numFmtId="168" fontId="0" fillId="0" borderId="0" xfId="0" applyNumberFormat="1"/>
    <xf numFmtId="0" fontId="2" fillId="0" borderId="0" xfId="0" applyFont="1"/>
    <xf numFmtId="164" fontId="3" fillId="0" borderId="0" xfId="0" applyNumberFormat="1" applyFont="1" applyAlignment="1">
      <alignment horizontal="left"/>
    </xf>
    <xf numFmtId="0" fontId="3" fillId="0" borderId="0" xfId="0" applyFont="1"/>
    <xf numFmtId="169" fontId="4" fillId="0" borderId="0" xfId="0" applyNumberFormat="1" applyFont="1"/>
    <xf numFmtId="169" fontId="5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7" fillId="0" borderId="0" xfId="0" applyFont="1"/>
    <xf numFmtId="0" fontId="9" fillId="0" borderId="0" xfId="0" applyFont="1"/>
    <xf numFmtId="171" fontId="10" fillId="0" borderId="0" xfId="0" applyNumberFormat="1" applyFont="1" applyAlignment="1">
      <alignment horizontal="left" wrapText="1"/>
    </xf>
    <xf numFmtId="171" fontId="6" fillId="0" borderId="0" xfId="0" applyNumberFormat="1" applyFont="1" applyAlignment="1">
      <alignment horizontal="left"/>
    </xf>
  </cellXfs>
  <cellStyles count="1">
    <cellStyle name="Normal" xfId="0" builtinId="0"/>
  </cellStyles>
  <dxfs count="6"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Voltages</a:t>
            </a:r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Vo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Working!$H$16:$I$16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Working!$H$17:$I$17</c:f>
              <c:numCache>
                <c:formatCode>General</c:formatCode>
                <c:ptCount val="2"/>
                <c:pt idx="0">
                  <c:v>4.0680848401031255</c:v>
                </c:pt>
                <c:pt idx="1">
                  <c:v>4.0680848401031255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99-41C9-B999-3F1CFBFEDA6E}"/>
            </c:ext>
          </c:extLst>
        </c:ser>
        <c:ser>
          <c:idx val="1"/>
          <c:order val="1"/>
          <c:tx>
            <c:v>Vin</c:v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Working!$H$10:$I$10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Working!$H$11:$I$11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99-41C9-B999-3F1CFBFEDA6E}"/>
            </c:ext>
          </c:extLst>
        </c:ser>
        <c:ser>
          <c:idx val="2"/>
          <c:order val="2"/>
          <c:tx>
            <c:v>Vfb</c:v>
          </c:tx>
          <c:spPr>
            <a:ln w="2540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Working!$H$13:$I$13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Working!$H$14:$I$14</c:f>
              <c:numCache>
                <c:formatCode>General</c:formatCode>
                <c:ptCount val="2"/>
                <c:pt idx="0">
                  <c:v>1.9999995992881718</c:v>
                </c:pt>
                <c:pt idx="1">
                  <c:v>1.9999995992881718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D99-41C9-B999-3F1CFBFED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0727728"/>
        <c:axId val="470728056"/>
      </c:scatterChart>
      <c:valAx>
        <c:axId val="470727728"/>
        <c:scaling>
          <c:orientation val="minMax"/>
          <c:max val="1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0728056"/>
        <c:crosses val="autoZero"/>
        <c:crossBetween val="midCat"/>
      </c:valAx>
      <c:valAx>
        <c:axId val="470728056"/>
        <c:scaling>
          <c:orientation val="minMax"/>
          <c:max val="15"/>
          <c:min val="-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727728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image" Target="../media/image9.emf"/><Relationship Id="rId7" Type="http://schemas.openxmlformats.org/officeDocument/2006/relationships/image" Target="../media/image3.emf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6" Type="http://schemas.openxmlformats.org/officeDocument/2006/relationships/image" Target="../media/image4.emf"/><Relationship Id="rId5" Type="http://schemas.openxmlformats.org/officeDocument/2006/relationships/image" Target="../media/image5.emf"/><Relationship Id="rId4" Type="http://schemas.openxmlformats.org/officeDocument/2006/relationships/image" Target="../media/image6.emf"/><Relationship Id="rId9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0</xdr:row>
      <xdr:rowOff>160020</xdr:rowOff>
    </xdr:from>
    <xdr:to>
      <xdr:col>6</xdr:col>
      <xdr:colOff>161924</xdr:colOff>
      <xdr:row>19</xdr:row>
      <xdr:rowOff>182880</xdr:rowOff>
    </xdr:to>
    <xdr:grpSp>
      <xdr:nvGrpSpPr>
        <xdr:cNvPr id="2" name="Group 1"/>
        <xdr:cNvGrpSpPr/>
      </xdr:nvGrpSpPr>
      <xdr:grpSpPr>
        <a:xfrm>
          <a:off x="1857375" y="160020"/>
          <a:ext cx="3343274" cy="4061460"/>
          <a:chOff x="6115050" y="1630700"/>
          <a:chExt cx="3195630" cy="3776325"/>
        </a:xfrm>
      </xdr:grpSpPr>
      <xdr:sp macro="" textlink="">
        <xdr:nvSpPr>
          <xdr:cNvPr id="3" name="Freeform 2"/>
          <xdr:cNvSpPr>
            <a:spLocks noChangeArrowheads="1"/>
          </xdr:cNvSpPr>
        </xdr:nvSpPr>
        <xdr:spPr bwMode="auto">
          <a:xfrm>
            <a:off x="7232623" y="1912938"/>
            <a:ext cx="928688" cy="1314450"/>
          </a:xfrm>
          <a:custGeom>
            <a:avLst/>
            <a:gdLst>
              <a:gd name="T0" fmla="*/ 0 w 1079"/>
              <a:gd name="T1" fmla="*/ 314 h 1343"/>
              <a:gd name="T2" fmla="*/ 0 w 1079"/>
              <a:gd name="T3" fmla="*/ 0 h 1343"/>
              <a:gd name="T4" fmla="*/ 172 w 1079"/>
              <a:gd name="T5" fmla="*/ 157 h 1343"/>
              <a:gd name="T6" fmla="*/ 0 w 1079"/>
              <a:gd name="T7" fmla="*/ 314 h 1343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079" h="1343">
                <a:moveTo>
                  <a:pt x="0" y="1343"/>
                </a:moveTo>
                <a:lnTo>
                  <a:pt x="0" y="0"/>
                </a:lnTo>
                <a:lnTo>
                  <a:pt x="1079" y="670"/>
                </a:lnTo>
                <a:lnTo>
                  <a:pt x="0" y="1343"/>
                </a:lnTo>
                <a:close/>
              </a:path>
            </a:pathLst>
          </a:custGeom>
          <a:noFill/>
          <a:ln w="38100" cmpd="sng">
            <a:solidFill>
              <a:schemeClr val="tx1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4" name="Line 6"/>
          <xdr:cNvSpPr>
            <a:spLocks noChangeShapeType="1"/>
          </xdr:cNvSpPr>
        </xdr:nvSpPr>
        <xdr:spPr bwMode="auto">
          <a:xfrm>
            <a:off x="8180334" y="2570190"/>
            <a:ext cx="928688" cy="0"/>
          </a:xfrm>
          <a:prstGeom prst="line">
            <a:avLst/>
          </a:prstGeom>
          <a:noFill/>
          <a:ln w="38100">
            <a:solidFill>
              <a:schemeClr val="tx1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5" name="Freeform 4"/>
          <xdr:cNvSpPr>
            <a:spLocks/>
          </xdr:cNvSpPr>
        </xdr:nvSpPr>
        <xdr:spPr bwMode="auto">
          <a:xfrm>
            <a:off x="6834188" y="2986088"/>
            <a:ext cx="404812" cy="1008062"/>
          </a:xfrm>
          <a:custGeom>
            <a:avLst/>
            <a:gdLst>
              <a:gd name="T0" fmla="*/ 0 w 431"/>
              <a:gd name="T1" fmla="*/ 320 h 894"/>
              <a:gd name="T2" fmla="*/ 0 w 431"/>
              <a:gd name="T3" fmla="*/ 0 h 894"/>
              <a:gd name="T4" fmla="*/ 69 w 431"/>
              <a:gd name="T5" fmla="*/ 0 h 894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31" h="894">
                <a:moveTo>
                  <a:pt x="0" y="894"/>
                </a:moveTo>
                <a:lnTo>
                  <a:pt x="0" y="0"/>
                </a:lnTo>
                <a:lnTo>
                  <a:pt x="431" y="0"/>
                </a:lnTo>
              </a:path>
            </a:pathLst>
          </a:custGeom>
          <a:noFill/>
          <a:ln w="38100" cmpd="sng">
            <a:solidFill>
              <a:schemeClr val="tx1"/>
            </a:solidFill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6" name="Rectangle 5"/>
          <xdr:cNvSpPr>
            <a:spLocks noChangeArrowheads="1"/>
          </xdr:cNvSpPr>
        </xdr:nvSpPr>
        <xdr:spPr bwMode="auto">
          <a:xfrm flipH="1">
            <a:off x="7239000" y="3421063"/>
            <a:ext cx="928688" cy="438150"/>
          </a:xfrm>
          <a:prstGeom prst="rect">
            <a:avLst/>
          </a:prstGeom>
          <a:noFill/>
          <a:ln w="38100">
            <a:solidFill>
              <a:schemeClr val="tx1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eaLnBrk="1" hangingPunct="1">
              <a:buFontTx/>
              <a:buChar char=" "/>
            </a:pPr>
            <a:endParaRPr lang="en-GB" altLang="en-US" sz="2800"/>
          </a:p>
        </xdr:txBody>
      </xdr:sp>
      <xdr:sp macro="" textlink="">
        <xdr:nvSpPr>
          <xdr:cNvPr id="7" name="Freeform 6"/>
          <xdr:cNvSpPr>
            <a:spLocks/>
          </xdr:cNvSpPr>
        </xdr:nvSpPr>
        <xdr:spPr bwMode="auto">
          <a:xfrm flipV="1">
            <a:off x="8185150" y="2570189"/>
            <a:ext cx="371475" cy="1071535"/>
          </a:xfrm>
          <a:custGeom>
            <a:avLst/>
            <a:gdLst>
              <a:gd name="T0" fmla="*/ 0 w 432"/>
              <a:gd name="T1" fmla="*/ 0 h 1343"/>
              <a:gd name="T2" fmla="*/ 69 w 432"/>
              <a:gd name="T3" fmla="*/ 0 h 1343"/>
              <a:gd name="T4" fmla="*/ 69 w 432"/>
              <a:gd name="T5" fmla="*/ 178 h 1343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432" h="1343">
                <a:moveTo>
                  <a:pt x="0" y="0"/>
                </a:moveTo>
                <a:lnTo>
                  <a:pt x="432" y="0"/>
                </a:lnTo>
                <a:lnTo>
                  <a:pt x="432" y="1343"/>
                </a:lnTo>
              </a:path>
            </a:pathLst>
          </a:custGeom>
          <a:noFill/>
          <a:ln w="38100" cmpd="sng">
            <a:solidFill>
              <a:schemeClr val="tx1"/>
            </a:solidFill>
            <a:round/>
            <a:headEnd type="none" w="med" len="med"/>
            <a:tailEnd type="oval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8" name="Text Box 10"/>
          <xdr:cNvSpPr txBox="1">
            <a:spLocks noChangeArrowheads="1"/>
          </xdr:cNvSpPr>
        </xdr:nvSpPr>
        <xdr:spPr bwMode="auto">
          <a:xfrm>
            <a:off x="8756642" y="2238113"/>
            <a:ext cx="554038" cy="27562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0080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FFFF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lIns="0" tIns="0" rIns="0" bIns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spcBef>
                <a:spcPct val="0"/>
              </a:spcBef>
              <a:buFontTx/>
              <a:buNone/>
            </a:pPr>
            <a:r>
              <a:rPr lang="en-US" altLang="en-US" sz="2000" b="1">
                <a:solidFill>
                  <a:srgbClr val="FF0000"/>
                </a:solidFill>
              </a:rPr>
              <a:t>V</a:t>
            </a:r>
            <a:r>
              <a:rPr lang="en-US" altLang="en-US" sz="2000" b="1" baseline="-20000">
                <a:solidFill>
                  <a:srgbClr val="FF0000"/>
                </a:solidFill>
              </a:rPr>
              <a:t>out</a:t>
            </a:r>
          </a:p>
        </xdr:txBody>
      </xdr:sp>
      <xdr:sp macro="" textlink="">
        <xdr:nvSpPr>
          <xdr:cNvPr id="9" name="Text Box 11"/>
          <xdr:cNvSpPr txBox="1">
            <a:spLocks noChangeArrowheads="1"/>
          </xdr:cNvSpPr>
        </xdr:nvSpPr>
        <xdr:spPr bwMode="auto">
          <a:xfrm>
            <a:off x="6299988" y="1630700"/>
            <a:ext cx="469900" cy="29111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0080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FFFF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lIns="0" tIns="0" rIns="0" bIns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spcBef>
                <a:spcPct val="0"/>
              </a:spcBef>
              <a:buFontTx/>
              <a:buNone/>
            </a:pPr>
            <a:r>
              <a:rPr lang="en-US" altLang="en-US" sz="2000" b="1">
                <a:solidFill>
                  <a:srgbClr val="7030A0"/>
                </a:solidFill>
              </a:rPr>
              <a:t>V</a:t>
            </a:r>
            <a:r>
              <a:rPr lang="en-US" altLang="en-US" sz="2000" b="1" baseline="-20000">
                <a:solidFill>
                  <a:srgbClr val="7030A0"/>
                </a:solidFill>
              </a:rPr>
              <a:t>in</a:t>
            </a:r>
          </a:p>
        </xdr:txBody>
      </xdr:sp>
      <xdr:sp macro="" textlink="">
        <xdr:nvSpPr>
          <xdr:cNvPr id="10" name="Line 12"/>
          <xdr:cNvSpPr>
            <a:spLocks noChangeShapeType="1"/>
          </xdr:cNvSpPr>
        </xdr:nvSpPr>
        <xdr:spPr bwMode="auto">
          <a:xfrm>
            <a:off x="6115050" y="2105025"/>
            <a:ext cx="1096963" cy="9525"/>
          </a:xfrm>
          <a:prstGeom prst="line">
            <a:avLst/>
          </a:prstGeom>
          <a:noFill/>
          <a:ln w="38100">
            <a:solidFill>
              <a:schemeClr val="tx1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" name="Rectangle 10"/>
          <xdr:cNvSpPr>
            <a:spLocks noChangeArrowheads="1"/>
          </xdr:cNvSpPr>
        </xdr:nvSpPr>
        <xdr:spPr bwMode="auto">
          <a:xfrm rot="16200000" flipH="1">
            <a:off x="6364288" y="4238625"/>
            <a:ext cx="928687" cy="439738"/>
          </a:xfrm>
          <a:prstGeom prst="rect">
            <a:avLst/>
          </a:prstGeom>
          <a:noFill/>
          <a:ln w="38100">
            <a:solidFill>
              <a:schemeClr val="tx1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0000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eaLnBrk="1" hangingPunct="1">
              <a:buFontTx/>
              <a:buChar char=" "/>
            </a:pPr>
            <a:endParaRPr lang="en-GB" altLang="en-US" sz="2800"/>
          </a:p>
        </xdr:txBody>
      </xdr:sp>
      <xdr:sp macro="" textlink="">
        <xdr:nvSpPr>
          <xdr:cNvPr id="12" name="Line 16"/>
          <xdr:cNvSpPr>
            <a:spLocks noChangeShapeType="1"/>
          </xdr:cNvSpPr>
        </xdr:nvSpPr>
        <xdr:spPr bwMode="auto">
          <a:xfrm>
            <a:off x="6654800" y="5299075"/>
            <a:ext cx="371475" cy="0"/>
          </a:xfrm>
          <a:prstGeom prst="line">
            <a:avLst/>
          </a:prstGeom>
          <a:noFill/>
          <a:ln w="38100">
            <a:solidFill>
              <a:schemeClr val="tx1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3" name="Line 17"/>
          <xdr:cNvSpPr>
            <a:spLocks noChangeShapeType="1"/>
          </xdr:cNvSpPr>
        </xdr:nvSpPr>
        <xdr:spPr bwMode="auto">
          <a:xfrm>
            <a:off x="6700838" y="5353050"/>
            <a:ext cx="277813" cy="0"/>
          </a:xfrm>
          <a:prstGeom prst="line">
            <a:avLst/>
          </a:prstGeom>
          <a:noFill/>
          <a:ln w="38100">
            <a:solidFill>
              <a:schemeClr val="tx1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4" name="Line 18"/>
          <xdr:cNvSpPr>
            <a:spLocks noChangeShapeType="1"/>
          </xdr:cNvSpPr>
        </xdr:nvSpPr>
        <xdr:spPr bwMode="auto">
          <a:xfrm>
            <a:off x="6748463" y="5407025"/>
            <a:ext cx="184150" cy="0"/>
          </a:xfrm>
          <a:prstGeom prst="line">
            <a:avLst/>
          </a:prstGeom>
          <a:noFill/>
          <a:ln w="38100">
            <a:solidFill>
              <a:schemeClr val="tx1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5" name="Text Box 20"/>
          <xdr:cNvSpPr txBox="1">
            <a:spLocks noChangeArrowheads="1"/>
          </xdr:cNvSpPr>
        </xdr:nvSpPr>
        <xdr:spPr bwMode="auto">
          <a:xfrm>
            <a:off x="7962696" y="3897062"/>
            <a:ext cx="469900" cy="27562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0080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FFFF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lIns="0" tIns="0" rIns="0" bIns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spcBef>
                <a:spcPct val="0"/>
              </a:spcBef>
              <a:buFontTx/>
              <a:buNone/>
            </a:pPr>
            <a:r>
              <a:rPr lang="en-US" altLang="en-US" sz="2000" b="1">
                <a:solidFill>
                  <a:schemeClr val="accent6">
                    <a:lumMod val="75000"/>
                  </a:schemeClr>
                </a:solidFill>
              </a:rPr>
              <a:t>R</a:t>
            </a:r>
            <a:r>
              <a:rPr lang="en-US" altLang="en-US" sz="2000" b="1" baseline="-25000">
                <a:solidFill>
                  <a:schemeClr val="accent6">
                    <a:lumMod val="75000"/>
                  </a:schemeClr>
                </a:solidFill>
              </a:rPr>
              <a:t>2</a:t>
            </a:r>
          </a:p>
        </xdr:txBody>
      </xdr:sp>
      <xdr:sp macro="" textlink="">
        <xdr:nvSpPr>
          <xdr:cNvPr id="16" name="Text Box 21"/>
          <xdr:cNvSpPr txBox="1">
            <a:spLocks noChangeArrowheads="1"/>
          </xdr:cNvSpPr>
        </xdr:nvSpPr>
        <xdr:spPr bwMode="auto">
          <a:xfrm>
            <a:off x="7150100" y="4354513"/>
            <a:ext cx="469900" cy="27562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0080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FFFF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lIns="0" tIns="0" rIns="0" bIns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spcBef>
                <a:spcPct val="0"/>
              </a:spcBef>
              <a:buFontTx/>
              <a:buNone/>
            </a:pPr>
            <a:r>
              <a:rPr lang="en-US" altLang="en-US" sz="2000" b="1">
                <a:solidFill>
                  <a:srgbClr val="C00000"/>
                </a:solidFill>
              </a:rPr>
              <a:t>R</a:t>
            </a:r>
            <a:r>
              <a:rPr lang="en-US" altLang="en-US" sz="2000" b="1" baseline="-25000">
                <a:solidFill>
                  <a:srgbClr val="C00000"/>
                </a:solidFill>
              </a:rPr>
              <a:t>1</a:t>
            </a:r>
          </a:p>
        </xdr:txBody>
      </xdr:sp>
      <xdr:sp macro="" textlink="">
        <xdr:nvSpPr>
          <xdr:cNvPr id="17" name="Line 26"/>
          <xdr:cNvSpPr>
            <a:spLocks noChangeShapeType="1"/>
          </xdr:cNvSpPr>
        </xdr:nvSpPr>
        <xdr:spPr bwMode="auto">
          <a:xfrm rot="5400000">
            <a:off x="6645275" y="5129213"/>
            <a:ext cx="377825" cy="0"/>
          </a:xfrm>
          <a:prstGeom prst="line">
            <a:avLst/>
          </a:prstGeom>
          <a:noFill/>
          <a:ln w="38100">
            <a:solidFill>
              <a:schemeClr val="tx1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cxnSp macro="">
        <xdr:nvCxnSpPr>
          <xdr:cNvPr id="18" name="Straight Connector 17"/>
          <xdr:cNvCxnSpPr>
            <a:stCxn id="6" idx="3"/>
          </xdr:cNvCxnSpPr>
        </xdr:nvCxnSpPr>
        <xdr:spPr>
          <a:xfrm flipH="1">
            <a:off x="6834188" y="3640138"/>
            <a:ext cx="404812" cy="1586"/>
          </a:xfrm>
          <a:prstGeom prst="line">
            <a:avLst/>
          </a:prstGeom>
          <a:ln w="38100">
            <a:solidFill>
              <a:schemeClr val="tx1"/>
            </a:soli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13335</xdr:colOff>
      <xdr:row>1</xdr:row>
      <xdr:rowOff>167640</xdr:rowOff>
    </xdr:from>
    <xdr:to>
      <xdr:col>9</xdr:col>
      <xdr:colOff>897255</xdr:colOff>
      <xdr:row>22</xdr:row>
      <xdr:rowOff>68580</xdr:rowOff>
    </xdr:to>
    <xdr:graphicFrame macro="">
      <xdr:nvGraphicFramePr>
        <xdr:cNvPr id="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0</xdr:row>
          <xdr:rowOff>179070</xdr:rowOff>
        </xdr:from>
        <xdr:to>
          <xdr:col>1</xdr:col>
          <xdr:colOff>659130</xdr:colOff>
          <xdr:row>6</xdr:row>
          <xdr:rowOff>135255</xdr:rowOff>
        </xdr:to>
        <xdr:sp macro="" textlink="">
          <xdr:nvSpPr>
            <xdr:cNvPr id="2085" name="ScrollBar1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16</xdr:row>
          <xdr:rowOff>26670</xdr:rowOff>
        </xdr:from>
        <xdr:to>
          <xdr:col>3</xdr:col>
          <xdr:colOff>106680</xdr:colOff>
          <xdr:row>22</xdr:row>
          <xdr:rowOff>104775</xdr:rowOff>
        </xdr:to>
        <xdr:sp macro="" textlink="">
          <xdr:nvSpPr>
            <xdr:cNvPr id="2086" name="ScrollBar2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699135</xdr:colOff>
          <xdr:row>13</xdr:row>
          <xdr:rowOff>180975</xdr:rowOff>
        </xdr:from>
        <xdr:to>
          <xdr:col>4</xdr:col>
          <xdr:colOff>217170</xdr:colOff>
          <xdr:row>19</xdr:row>
          <xdr:rowOff>190500</xdr:rowOff>
        </xdr:to>
        <xdr:sp macro="" textlink="">
          <xdr:nvSpPr>
            <xdr:cNvPr id="2087" name="ScrollBar3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133350</xdr:rowOff>
        </xdr:from>
        <xdr:to>
          <xdr:col>1</xdr:col>
          <xdr:colOff>200025</xdr:colOff>
          <xdr:row>5</xdr:row>
          <xdr:rowOff>95250</xdr:rowOff>
        </xdr:to>
        <xdr:sp macro="" textlink="">
          <xdr:nvSpPr>
            <xdr:cNvPr id="2088" name="OptionButton1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190500</xdr:rowOff>
        </xdr:from>
        <xdr:to>
          <xdr:col>1</xdr:col>
          <xdr:colOff>200025</xdr:colOff>
          <xdr:row>6</xdr:row>
          <xdr:rowOff>152400</xdr:rowOff>
        </xdr:to>
        <xdr:sp macro="" textlink="">
          <xdr:nvSpPr>
            <xdr:cNvPr id="2089" name="OptionButton2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9525</xdr:rowOff>
        </xdr:from>
        <xdr:to>
          <xdr:col>1</xdr:col>
          <xdr:colOff>209550</xdr:colOff>
          <xdr:row>1</xdr:row>
          <xdr:rowOff>180975</xdr:rowOff>
        </xdr:to>
        <xdr:sp macro="" textlink="">
          <xdr:nvSpPr>
            <xdr:cNvPr id="2090" name="OptionButton3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</xdr:row>
          <xdr:rowOff>142875</xdr:rowOff>
        </xdr:from>
        <xdr:to>
          <xdr:col>1</xdr:col>
          <xdr:colOff>209550</xdr:colOff>
          <xdr:row>3</xdr:row>
          <xdr:rowOff>47625</xdr:rowOff>
        </xdr:to>
        <xdr:sp macro="" textlink="">
          <xdr:nvSpPr>
            <xdr:cNvPr id="2091" name="OptionButton4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76200</xdr:rowOff>
        </xdr:from>
        <xdr:to>
          <xdr:col>1</xdr:col>
          <xdr:colOff>200025</xdr:colOff>
          <xdr:row>10</xdr:row>
          <xdr:rowOff>38100</xdr:rowOff>
        </xdr:to>
        <xdr:sp macro="" textlink="">
          <xdr:nvSpPr>
            <xdr:cNvPr id="2092" name="OptionButton5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180975</xdr:rowOff>
        </xdr:from>
        <xdr:to>
          <xdr:col>1</xdr:col>
          <xdr:colOff>200025</xdr:colOff>
          <xdr:row>8</xdr:row>
          <xdr:rowOff>142875</xdr:rowOff>
        </xdr:to>
        <xdr:sp macro="" textlink="">
          <xdr:nvSpPr>
            <xdr:cNvPr id="2093" name="OptionButton6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S36"/>
  <sheetViews>
    <sheetView showGridLines="0" tabSelected="1" workbookViewId="0">
      <selection activeCell="C38" sqref="C38"/>
    </sheetView>
  </sheetViews>
  <sheetFormatPr defaultRowHeight="15" x14ac:dyDescent="0.25"/>
  <cols>
    <col min="1" max="1" width="19.85546875" customWidth="1"/>
    <col min="2" max="2" width="15.42578125" customWidth="1"/>
    <col min="3" max="3" width="10.85546875" customWidth="1"/>
    <col min="4" max="4" width="11" customWidth="1"/>
    <col min="5" max="5" width="12.5703125" bestFit="1" customWidth="1"/>
    <col min="6" max="6" width="5.85546875" customWidth="1"/>
    <col min="7" max="8" width="12.5703125" customWidth="1"/>
    <col min="10" max="10" width="14.85546875" customWidth="1"/>
  </cols>
  <sheetData>
    <row r="1" spans="1:19" ht="17.100000000000001" customHeight="1" x14ac:dyDescent="0.3">
      <c r="B1" s="17"/>
      <c r="E1" s="15">
        <v>100</v>
      </c>
      <c r="G1">
        <f ca="1">Working!A19</f>
        <v>123</v>
      </c>
    </row>
    <row r="2" spans="1:19" ht="21" customHeight="1" x14ac:dyDescent="0.35">
      <c r="C2" s="24">
        <f>Working!B5</f>
        <v>2</v>
      </c>
    </row>
    <row r="3" spans="1:19" ht="17.100000000000001" customHeight="1" x14ac:dyDescent="0.3">
      <c r="B3" s="17"/>
      <c r="E3" s="20" t="s">
        <v>25</v>
      </c>
      <c r="F3" s="21">
        <f>Working!F5</f>
        <v>2</v>
      </c>
    </row>
    <row r="4" spans="1:19" ht="17.100000000000001" customHeight="1" x14ac:dyDescent="0.35">
      <c r="D4" s="2" t="str">
        <f>Working!G8</f>
        <v>+</v>
      </c>
      <c r="S4" s="17" t="str">
        <f>Working!M8</f>
        <v>Negative Feedback</v>
      </c>
    </row>
    <row r="5" spans="1:19" ht="17.100000000000001" customHeight="1" x14ac:dyDescent="0.35">
      <c r="B5" s="17"/>
      <c r="G5" s="25">
        <f ca="1">Working!B8</f>
        <v>4.0575251603058859</v>
      </c>
    </row>
    <row r="6" spans="1:19" ht="17.100000000000001" customHeight="1" x14ac:dyDescent="0.3">
      <c r="D6" s="16"/>
    </row>
    <row r="7" spans="1:19" ht="17.100000000000001" customHeight="1" x14ac:dyDescent="0.3">
      <c r="B7" s="17"/>
      <c r="S7" s="17" t="str">
        <f>Working!M10</f>
        <v>Noise present</v>
      </c>
    </row>
    <row r="8" spans="1:19" ht="17.100000000000001" customHeight="1" x14ac:dyDescent="0.35">
      <c r="D8" s="3" t="str">
        <f>Working!G7</f>
        <v>-</v>
      </c>
    </row>
    <row r="9" spans="1:19" ht="17.100000000000001" customHeight="1" x14ac:dyDescent="0.3">
      <c r="B9" s="17"/>
    </row>
    <row r="10" spans="1:19" ht="17.100000000000001" customHeight="1" x14ac:dyDescent="0.25"/>
    <row r="11" spans="1:19" ht="17.100000000000001" customHeight="1" x14ac:dyDescent="0.3">
      <c r="D11" s="18">
        <f>Working!G3</f>
        <v>10000</v>
      </c>
    </row>
    <row r="12" spans="1:19" ht="17.100000000000001" customHeight="1" x14ac:dyDescent="0.25">
      <c r="A12" s="23" t="s">
        <v>28</v>
      </c>
    </row>
    <row r="13" spans="1:19" ht="17.100000000000001" customHeight="1" x14ac:dyDescent="0.3">
      <c r="A13" s="23" t="s">
        <v>29</v>
      </c>
      <c r="S13" s="17" t="str">
        <f>Working!M11</f>
        <v>Running simulation</v>
      </c>
    </row>
    <row r="14" spans="1:19" ht="17.100000000000001" customHeight="1" x14ac:dyDescent="0.25">
      <c r="A14" s="23" t="s">
        <v>27</v>
      </c>
    </row>
    <row r="15" spans="1:19" ht="17.100000000000001" customHeight="1" x14ac:dyDescent="0.3">
      <c r="B15" s="19">
        <f>Working!F3</f>
        <v>10000</v>
      </c>
    </row>
    <row r="16" spans="1:19" ht="17.100000000000001" customHeight="1" x14ac:dyDescent="0.25"/>
    <row r="17" spans="1:1" ht="17.100000000000001" customHeight="1" x14ac:dyDescent="0.25"/>
    <row r="18" spans="1:1" ht="17.100000000000001" customHeight="1" x14ac:dyDescent="0.25"/>
    <row r="19" spans="1:1" ht="17.100000000000001" customHeight="1" x14ac:dyDescent="0.25"/>
    <row r="20" spans="1:1" ht="17.100000000000001" customHeight="1" x14ac:dyDescent="0.25">
      <c r="A20" s="15">
        <f ca="1">Working!A19</f>
        <v>123</v>
      </c>
    </row>
    <row r="21" spans="1:1" ht="17.100000000000001" customHeight="1" x14ac:dyDescent="0.25"/>
    <row r="22" spans="1:1" ht="17.100000000000001" customHeight="1" x14ac:dyDescent="0.25"/>
    <row r="23" spans="1:1" ht="17.100000000000001" customHeight="1" x14ac:dyDescent="0.25"/>
    <row r="24" spans="1:1" ht="17.100000000000001" customHeight="1" x14ac:dyDescent="0.25"/>
    <row r="25" spans="1:1" ht="17.100000000000001" customHeight="1" x14ac:dyDescent="0.25"/>
    <row r="26" spans="1:1" ht="17.100000000000001" customHeight="1" x14ac:dyDescent="0.25"/>
    <row r="27" spans="1:1" ht="17.100000000000001" customHeight="1" x14ac:dyDescent="0.25"/>
    <row r="28" spans="1:1" ht="17.100000000000001" customHeight="1" x14ac:dyDescent="0.25"/>
    <row r="29" spans="1:1" ht="17.100000000000001" customHeight="1" x14ac:dyDescent="0.25"/>
    <row r="30" spans="1:1" ht="17.100000000000001" customHeight="1" x14ac:dyDescent="0.25"/>
    <row r="31" spans="1:1" ht="17.100000000000001" customHeight="1" x14ac:dyDescent="0.25"/>
    <row r="32" spans="1:1" ht="17.100000000000001" customHeight="1" x14ac:dyDescent="0.25"/>
    <row r="33" ht="17.100000000000001" customHeight="1" x14ac:dyDescent="0.25"/>
    <row r="34" ht="17.100000000000001" customHeight="1" x14ac:dyDescent="0.25"/>
    <row r="35" ht="17.100000000000001" customHeight="1" x14ac:dyDescent="0.25"/>
    <row r="36" ht="17.100000000000001" customHeight="1" x14ac:dyDescent="0.25"/>
  </sheetData>
  <conditionalFormatting sqref="S4">
    <cfRule type="cellIs" dxfId="2" priority="1" operator="equal">
      <formula>"Negative Feedback"</formula>
    </cfRule>
    <cfRule type="cellIs" dxfId="1" priority="2" operator="equal">
      <formula>"Positive Feedback"</formula>
    </cfRule>
    <cfRule type="cellIs" dxfId="0" priority="3" operator="equal">
      <formula>TRUE</formula>
    </cfRule>
  </conditionalFormatting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93" r:id="rId4" name="OptionButton6">
          <controlPr defaultSize="0" autoLine="0" r:id="rId5">
            <anchor moveWithCells="1">
              <from>
                <xdr:col>0</xdr:col>
                <xdr:colOff>0</xdr:colOff>
                <xdr:row>6</xdr:row>
                <xdr:rowOff>180975</xdr:rowOff>
              </from>
              <to>
                <xdr:col>1</xdr:col>
                <xdr:colOff>200025</xdr:colOff>
                <xdr:row>8</xdr:row>
                <xdr:rowOff>142875</xdr:rowOff>
              </to>
            </anchor>
          </controlPr>
        </control>
      </mc:Choice>
      <mc:Fallback>
        <control shapeId="2093" r:id="rId4" name="OptionButton6"/>
      </mc:Fallback>
    </mc:AlternateContent>
    <mc:AlternateContent xmlns:mc="http://schemas.openxmlformats.org/markup-compatibility/2006">
      <mc:Choice Requires="x14">
        <control shapeId="2092" r:id="rId6" name="OptionButton5">
          <controlPr defaultSize="0" autoLine="0" linkedCell="Working!C1" r:id="rId7">
            <anchor moveWithCells="1">
              <from>
                <xdr:col>0</xdr:col>
                <xdr:colOff>0</xdr:colOff>
                <xdr:row>8</xdr:row>
                <xdr:rowOff>76200</xdr:rowOff>
              </from>
              <to>
                <xdr:col>1</xdr:col>
                <xdr:colOff>200025</xdr:colOff>
                <xdr:row>10</xdr:row>
                <xdr:rowOff>38100</xdr:rowOff>
              </to>
            </anchor>
          </controlPr>
        </control>
      </mc:Choice>
      <mc:Fallback>
        <control shapeId="2092" r:id="rId6" name="OptionButton5"/>
      </mc:Fallback>
    </mc:AlternateContent>
    <mc:AlternateContent xmlns:mc="http://schemas.openxmlformats.org/markup-compatibility/2006">
      <mc:Choice Requires="x14">
        <control shapeId="2091" r:id="rId8" name="OptionButton4">
          <controlPr defaultSize="0" autoLine="0" r:id="rId9">
            <anchor moveWithCells="1">
              <from>
                <xdr:col>0</xdr:col>
                <xdr:colOff>9525</xdr:colOff>
                <xdr:row>1</xdr:row>
                <xdr:rowOff>142875</xdr:rowOff>
              </from>
              <to>
                <xdr:col>1</xdr:col>
                <xdr:colOff>209550</xdr:colOff>
                <xdr:row>3</xdr:row>
                <xdr:rowOff>47625</xdr:rowOff>
              </to>
            </anchor>
          </controlPr>
        </control>
      </mc:Choice>
      <mc:Fallback>
        <control shapeId="2091" r:id="rId8" name="OptionButton4"/>
      </mc:Fallback>
    </mc:AlternateContent>
    <mc:AlternateContent xmlns:mc="http://schemas.openxmlformats.org/markup-compatibility/2006">
      <mc:Choice Requires="x14">
        <control shapeId="2090" r:id="rId10" name="OptionButton3">
          <controlPr defaultSize="0" autoLine="0" linkedCell="Working!B1" r:id="rId11">
            <anchor moveWithCells="1">
              <from>
                <xdr:col>0</xdr:col>
                <xdr:colOff>9525</xdr:colOff>
                <xdr:row>0</xdr:row>
                <xdr:rowOff>9525</xdr:rowOff>
              </from>
              <to>
                <xdr:col>1</xdr:col>
                <xdr:colOff>209550</xdr:colOff>
                <xdr:row>1</xdr:row>
                <xdr:rowOff>180975</xdr:rowOff>
              </to>
            </anchor>
          </controlPr>
        </control>
      </mc:Choice>
      <mc:Fallback>
        <control shapeId="2090" r:id="rId10" name="OptionButton3"/>
      </mc:Fallback>
    </mc:AlternateContent>
    <mc:AlternateContent xmlns:mc="http://schemas.openxmlformats.org/markup-compatibility/2006">
      <mc:Choice Requires="x14">
        <control shapeId="2089" r:id="rId12" name="OptionButton2">
          <controlPr defaultSize="0" autoLine="0" r:id="rId13">
            <anchor moveWithCells="1">
              <from>
                <xdr:col>0</xdr:col>
                <xdr:colOff>0</xdr:colOff>
                <xdr:row>4</xdr:row>
                <xdr:rowOff>190500</xdr:rowOff>
              </from>
              <to>
                <xdr:col>1</xdr:col>
                <xdr:colOff>200025</xdr:colOff>
                <xdr:row>6</xdr:row>
                <xdr:rowOff>152400</xdr:rowOff>
              </to>
            </anchor>
          </controlPr>
        </control>
      </mc:Choice>
      <mc:Fallback>
        <control shapeId="2089" r:id="rId12" name="OptionButton2"/>
      </mc:Fallback>
    </mc:AlternateContent>
    <mc:AlternateContent xmlns:mc="http://schemas.openxmlformats.org/markup-compatibility/2006">
      <mc:Choice Requires="x14">
        <control shapeId="2088" r:id="rId14" name="OptionButton1">
          <controlPr defaultSize="0" autoLine="0" linkedCell="Working!A1" r:id="rId15">
            <anchor moveWithCells="1">
              <from>
                <xdr:col>0</xdr:col>
                <xdr:colOff>0</xdr:colOff>
                <xdr:row>3</xdr:row>
                <xdr:rowOff>133350</xdr:rowOff>
              </from>
              <to>
                <xdr:col>1</xdr:col>
                <xdr:colOff>200025</xdr:colOff>
                <xdr:row>5</xdr:row>
                <xdr:rowOff>95250</xdr:rowOff>
              </to>
            </anchor>
          </controlPr>
        </control>
      </mc:Choice>
      <mc:Fallback>
        <control shapeId="2088" r:id="rId14" name="OptionButton1"/>
      </mc:Fallback>
    </mc:AlternateContent>
    <mc:AlternateContent xmlns:mc="http://schemas.openxmlformats.org/markup-compatibility/2006">
      <mc:Choice Requires="x14">
        <control shapeId="2085" r:id="rId16" name="ScrollBar1">
          <controlPr defaultSize="0" autoLine="0" linkedCell="E1" r:id="rId17">
            <anchor moveWithCells="1">
              <from>
                <xdr:col>1</xdr:col>
                <xdr:colOff>400050</xdr:colOff>
                <xdr:row>0</xdr:row>
                <xdr:rowOff>180975</xdr:rowOff>
              </from>
              <to>
                <xdr:col>1</xdr:col>
                <xdr:colOff>657225</xdr:colOff>
                <xdr:row>6</xdr:row>
                <xdr:rowOff>133350</xdr:rowOff>
              </to>
            </anchor>
          </controlPr>
        </control>
      </mc:Choice>
      <mc:Fallback>
        <control shapeId="2085" r:id="rId16" name="ScrollBar1"/>
      </mc:Fallback>
    </mc:AlternateContent>
    <mc:AlternateContent xmlns:mc="http://schemas.openxmlformats.org/markup-compatibility/2006">
      <mc:Choice Requires="x14">
        <control shapeId="2086" r:id="rId18" name="ScrollBar2">
          <controlPr defaultSize="0" autoLine="0" linkedCell="Working!F1" r:id="rId19">
            <anchor moveWithCells="1">
              <from>
                <xdr:col>2</xdr:col>
                <xdr:colOff>571500</xdr:colOff>
                <xdr:row>16</xdr:row>
                <xdr:rowOff>28575</xdr:rowOff>
              </from>
              <to>
                <xdr:col>3</xdr:col>
                <xdr:colOff>104775</xdr:colOff>
                <xdr:row>22</xdr:row>
                <xdr:rowOff>104775</xdr:rowOff>
              </to>
            </anchor>
          </controlPr>
        </control>
      </mc:Choice>
      <mc:Fallback>
        <control shapeId="2086" r:id="rId18" name="ScrollBar2"/>
      </mc:Fallback>
    </mc:AlternateContent>
    <mc:AlternateContent xmlns:mc="http://schemas.openxmlformats.org/markup-compatibility/2006">
      <mc:Choice Requires="x14">
        <control shapeId="2087" r:id="rId20" name="ScrollBar3">
          <controlPr defaultSize="0" autoLine="0" linkedCell="Working!G1" r:id="rId21">
            <anchor moveWithCells="1">
              <from>
                <xdr:col>3</xdr:col>
                <xdr:colOff>695325</xdr:colOff>
                <xdr:row>13</xdr:row>
                <xdr:rowOff>180975</xdr:rowOff>
              </from>
              <to>
                <xdr:col>4</xdr:col>
                <xdr:colOff>219075</xdr:colOff>
                <xdr:row>19</xdr:row>
                <xdr:rowOff>190500</xdr:rowOff>
              </to>
            </anchor>
          </controlPr>
        </control>
      </mc:Choice>
      <mc:Fallback>
        <control shapeId="2087" r:id="rId20" name="ScrollBar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24"/>
  <sheetViews>
    <sheetView workbookViewId="0">
      <selection activeCell="E11" sqref="E11"/>
    </sheetView>
  </sheetViews>
  <sheetFormatPr defaultRowHeight="15" x14ac:dyDescent="0.25"/>
  <cols>
    <col min="2" max="2" width="30" customWidth="1"/>
    <col min="3" max="3" width="17.7109375" customWidth="1"/>
    <col min="4" max="5" width="12" bestFit="1" customWidth="1"/>
    <col min="13" max="13" width="17.28515625" customWidth="1"/>
  </cols>
  <sheetData>
    <row r="1" spans="1:13" x14ac:dyDescent="0.25">
      <c r="A1" t="b">
        <v>1</v>
      </c>
      <c r="B1" t="b">
        <v>0</v>
      </c>
      <c r="C1" t="b">
        <v>1</v>
      </c>
      <c r="E1" s="22"/>
      <c r="F1">
        <v>100</v>
      </c>
      <c r="G1">
        <v>100</v>
      </c>
    </row>
    <row r="2" spans="1:13" x14ac:dyDescent="0.25">
      <c r="A2" t="s">
        <v>16</v>
      </c>
      <c r="B2" t="s">
        <v>18</v>
      </c>
      <c r="C2" s="1" t="s">
        <v>12</v>
      </c>
      <c r="E2" t="s">
        <v>13</v>
      </c>
      <c r="F2" t="s">
        <v>8</v>
      </c>
      <c r="G2" t="s">
        <v>9</v>
      </c>
      <c r="M2" t="s">
        <v>10</v>
      </c>
    </row>
    <row r="3" spans="1:13" x14ac:dyDescent="0.25">
      <c r="E3">
        <v>10000000</v>
      </c>
      <c r="F3">
        <f>F1*100</f>
        <v>10000</v>
      </c>
      <c r="G3">
        <f>G1*100</f>
        <v>10000</v>
      </c>
      <c r="L3" t="s">
        <v>3</v>
      </c>
      <c r="M3">
        <f>B5*(G3+F3)/F3</f>
        <v>4</v>
      </c>
    </row>
    <row r="4" spans="1:13" x14ac:dyDescent="0.25">
      <c r="E4" t="s">
        <v>15</v>
      </c>
      <c r="F4">
        <f>F3/(F3+G3)</f>
        <v>0.5</v>
      </c>
      <c r="L4" t="s">
        <v>4</v>
      </c>
    </row>
    <row r="5" spans="1:13" x14ac:dyDescent="0.25">
      <c r="A5" t="s">
        <v>0</v>
      </c>
      <c r="B5">
        <f>(Circuit!E1-50)/25</f>
        <v>2</v>
      </c>
      <c r="E5" t="s">
        <v>26</v>
      </c>
      <c r="F5">
        <f>1/F4</f>
        <v>2</v>
      </c>
      <c r="L5" t="s">
        <v>11</v>
      </c>
      <c r="M5">
        <v>1E-3</v>
      </c>
    </row>
    <row r="6" spans="1:13" x14ac:dyDescent="0.25">
      <c r="A6" t="s">
        <v>1</v>
      </c>
      <c r="B6" s="7">
        <f ca="1">IF(NOT(B1),IF($A$19&lt;2,$C$16,$B$10),B5)</f>
        <v>1.9999995992881718</v>
      </c>
      <c r="D6">
        <f ca="1">B6-B7</f>
        <v>-4.0071182816348028E-7</v>
      </c>
    </row>
    <row r="7" spans="1:13" x14ac:dyDescent="0.25">
      <c r="A7" t="s">
        <v>2</v>
      </c>
      <c r="B7" s="7">
        <f>IF(B1,IF($A$19&lt;2,$B$15,$B$10),B5)</f>
        <v>2</v>
      </c>
      <c r="C7" s="7">
        <f ca="1">B7-B6</f>
        <v>4.0071182816348028E-7</v>
      </c>
      <c r="D7">
        <f ca="1">C7*E3</f>
        <v>4.0071182816348028</v>
      </c>
      <c r="G7" t="str">
        <f>IF($B$1,"+","-")</f>
        <v>-</v>
      </c>
    </row>
    <row r="8" spans="1:13" x14ac:dyDescent="0.25">
      <c r="A8" t="s">
        <v>3</v>
      </c>
      <c r="B8">
        <f ca="1">MAX(MIN(C8,15),-15)</f>
        <v>4.0680848401031255</v>
      </c>
      <c r="C8">
        <f ca="1">IF(C1,D7,M3)</f>
        <v>4.0071182816348028</v>
      </c>
      <c r="D8" s="7">
        <f ca="1">B7-B6</f>
        <v>4.0071182816348028E-7</v>
      </c>
      <c r="G8" t="str">
        <f>IF(NOT($B$1),"+","-")</f>
        <v>+</v>
      </c>
      <c r="M8" t="str">
        <f>IF(B1,"Positive Feedback","Negative Feedback")</f>
        <v>Negative Feedback</v>
      </c>
    </row>
    <row r="9" spans="1:13" x14ac:dyDescent="0.25">
      <c r="A9" t="s">
        <v>4</v>
      </c>
      <c r="B9" s="14">
        <f ca="1">IF(A19&gt;2,B10,IF(B1,B15,C16))</f>
        <v>1.9999995992881718</v>
      </c>
      <c r="C9" s="6">
        <f ca="1">MAX(MIN(B10,15),-15)</f>
        <v>1.9999995992881718</v>
      </c>
    </row>
    <row r="10" spans="1:13" x14ac:dyDescent="0.25">
      <c r="A10" t="s">
        <v>7</v>
      </c>
      <c r="B10" s="14">
        <f ca="1">IF(C1,B9+B12+E11,C8*F4)</f>
        <v>1.9999996073917912</v>
      </c>
      <c r="H10">
        <f>0</f>
        <v>0</v>
      </c>
      <c r="I10">
        <v>1</v>
      </c>
      <c r="M10" t="str">
        <f>IF(A1,"Noise present","No noise")</f>
        <v>Noise present</v>
      </c>
    </row>
    <row r="11" spans="1:13" x14ac:dyDescent="0.25">
      <c r="A11" t="s">
        <v>5</v>
      </c>
      <c r="B11">
        <f ca="1">(C8-C9)/G3-C9/F3</f>
        <v>7.1190830584592912E-7</v>
      </c>
      <c r="E11" s="4">
        <f ca="1">IF(A1,NORMINV(RAND(),0,0.000000001),0)</f>
        <v>1.2950539896383246E-9</v>
      </c>
      <c r="F11" t="s">
        <v>14</v>
      </c>
      <c r="H11">
        <f>B5</f>
        <v>2</v>
      </c>
      <c r="I11">
        <f>H11</f>
        <v>2</v>
      </c>
      <c r="M11" t="str">
        <f>IF(C1,"Running simulation","Initialised")</f>
        <v>Running simulation</v>
      </c>
    </row>
    <row r="12" spans="1:13" x14ac:dyDescent="0.25">
      <c r="A12" t="s">
        <v>6</v>
      </c>
      <c r="B12">
        <f ca="1">B11*M5</f>
        <v>7.1190830584592915E-10</v>
      </c>
    </row>
    <row r="13" spans="1:13" x14ac:dyDescent="0.25">
      <c r="B13" s="8" t="s">
        <v>22</v>
      </c>
      <c r="C13" s="11" t="s">
        <v>23</v>
      </c>
      <c r="D13" t="s">
        <v>24</v>
      </c>
      <c r="H13">
        <f>H10</f>
        <v>0</v>
      </c>
      <c r="I13">
        <f>I10</f>
        <v>1</v>
      </c>
    </row>
    <row r="14" spans="1:13" x14ac:dyDescent="0.25">
      <c r="A14" t="s">
        <v>17</v>
      </c>
      <c r="B14" s="9"/>
      <c r="C14" s="12"/>
      <c r="H14">
        <f ca="1">B9</f>
        <v>1.9999995992881718</v>
      </c>
      <c r="I14">
        <f ca="1">H14</f>
        <v>1.9999995992881718</v>
      </c>
    </row>
    <row r="15" spans="1:13" x14ac:dyDescent="0.25">
      <c r="A15" t="s">
        <v>19</v>
      </c>
      <c r="B15" s="10">
        <f>B16+B17</f>
        <v>2.0000003999999998</v>
      </c>
      <c r="C15" s="13">
        <f>B5</f>
        <v>2</v>
      </c>
      <c r="D15">
        <f>IF(B1,B15,C15)</f>
        <v>2</v>
      </c>
    </row>
    <row r="16" spans="1:13" x14ac:dyDescent="0.25">
      <c r="A16" t="s">
        <v>20</v>
      </c>
      <c r="B16" s="10">
        <f>B5</f>
        <v>2</v>
      </c>
      <c r="C16" s="13">
        <f>C15-B17</f>
        <v>1.9999996</v>
      </c>
      <c r="D16">
        <f>IF(B1,B16,C16)</f>
        <v>1.9999996</v>
      </c>
      <c r="H16">
        <f>H13</f>
        <v>0</v>
      </c>
      <c r="I16">
        <f>I13</f>
        <v>1</v>
      </c>
    </row>
    <row r="17" spans="1:9" x14ac:dyDescent="0.25">
      <c r="A17" t="s">
        <v>21</v>
      </c>
      <c r="B17" s="9">
        <f>M3/E3</f>
        <v>3.9999999999999998E-7</v>
      </c>
      <c r="C17" s="12"/>
      <c r="H17">
        <f ca="1">B8</f>
        <v>4.0680848401031255</v>
      </c>
      <c r="I17">
        <f ca="1">H17</f>
        <v>4.0680848401031255</v>
      </c>
    </row>
    <row r="18" spans="1:9" x14ac:dyDescent="0.25">
      <c r="B18" s="9"/>
      <c r="C18" s="12"/>
    </row>
    <row r="19" spans="1:9" x14ac:dyDescent="0.25">
      <c r="A19">
        <f ca="1">IF(C1,A19+1,0)</f>
        <v>124</v>
      </c>
      <c r="B19" s="9"/>
      <c r="C19" s="12"/>
    </row>
    <row r="20" spans="1:9" x14ac:dyDescent="0.25">
      <c r="B20" s="9"/>
      <c r="C20" s="12"/>
    </row>
    <row r="21" spans="1:9" x14ac:dyDescent="0.25">
      <c r="B21" s="9"/>
      <c r="C21" s="12"/>
    </row>
    <row r="22" spans="1:9" x14ac:dyDescent="0.25">
      <c r="B22" s="9"/>
      <c r="C22" s="12"/>
    </row>
    <row r="23" spans="1:9" x14ac:dyDescent="0.25">
      <c r="B23" s="9"/>
      <c r="C23" s="12"/>
      <c r="D23">
        <f>B15-B16</f>
        <v>3.9999999978945766E-7</v>
      </c>
      <c r="E23" s="5">
        <f ca="1">D23*E3+E11</f>
        <v>3.9999999991896305</v>
      </c>
    </row>
    <row r="24" spans="1:9" x14ac:dyDescent="0.25">
      <c r="B24" s="9"/>
      <c r="C24" s="12"/>
    </row>
  </sheetData>
  <conditionalFormatting sqref="M8">
    <cfRule type="cellIs" dxfId="5" priority="2" operator="equal">
      <formula>"Negative Feedback"</formula>
    </cfRule>
    <cfRule type="cellIs" dxfId="4" priority="3" operator="equal">
      <formula>"Positive Feedback"</formula>
    </cfRule>
  </conditionalFormatting>
  <conditionalFormatting sqref="B1">
    <cfRule type="cellIs" dxfId="3" priority="1" operator="equal">
      <formula>TRUE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Circuit</vt:lpstr>
      <vt:lpstr>Working</vt:lpstr>
    </vt:vector>
  </TitlesOfParts>
  <Company>University of Edinburgh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MURRAY Alan</dc:creator>
  <cp:lastModifiedBy>MURRAY Alan</cp:lastModifiedBy>
  <dcterms:created xsi:type="dcterms:W3CDTF">2017-03-24T10:10:01Z</dcterms:created>
  <dcterms:modified xsi:type="dcterms:W3CDTF">2017-03-29T09:16:11Z</dcterms:modified>
</cp:coreProperties>
</file>