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<sst xmlns="http://schemas.openxmlformats.org/spreadsheetml/2006/main" count="45" uniqueCount="33">
  <si>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Pos. Power Supply</t>
  </si>
  <si>
    <t>Neg. Power Supply</t>
  </si>
  <si>
    <t>Va</t>
  </si>
  <si>
    <t>(R1+R2)/R1</t>
  </si>
  <si>
    <t>Pow+</t>
  </si>
  <si>
    <t>Pow-</t>
  </si>
  <si>
    <t>Vin</t>
  </si>
  <si>
    <t>Vout</t>
  </si>
  <si>
    <t>ω=2πf</t>
  </si>
  <si>
    <t>Frequency, f</t>
  </si>
  <si>
    <t xml:space="preserve">Gain = </t>
  </si>
  <si>
    <t>DC Op-Amp Coupling</t>
  </si>
  <si>
    <t>AC Op-Amp Coupling</t>
  </si>
  <si>
    <t>Input AC Amplitude</t>
  </si>
  <si>
    <t>Input DC Offset</t>
  </si>
  <si>
    <r>
      <t>DC</t>
    </r>
    <r>
      <rPr>
        <b/>
        <u val="single"/>
        <sz val="20"/>
        <rFont val="Arial"/>
        <family val="2"/>
      </rPr>
      <t xml:space="preserve"> Op-Amp Coupling</t>
    </r>
  </si>
  <si>
    <r>
      <t>AC</t>
    </r>
    <r>
      <rPr>
        <b/>
        <u val="single"/>
        <sz val="20"/>
        <rFont val="Arial"/>
        <family val="2"/>
      </rPr>
      <t xml:space="preserve"> Op-Amp Coupling</t>
    </r>
  </si>
  <si>
    <t>C (F)</t>
  </si>
  <si>
    <t>w (r/s)</t>
  </si>
  <si>
    <t>Zc (Ω)</t>
  </si>
  <si>
    <t>Va (counter offset)</t>
  </si>
  <si>
    <t>time</t>
  </si>
  <si>
    <t>A*Sin(0.001*wt)+DC Offset</t>
  </si>
  <si>
    <t>(Rf(sin wave - Va))/(Ri+Zc)</t>
  </si>
  <si>
    <t>MAX(MIN(Sin out, +Pow), -Pow)</t>
  </si>
  <si>
    <t>(+Pow)</t>
  </si>
  <si>
    <t>(-Pow)</t>
  </si>
  <si>
    <t>(Rf(A*sin(0.001*wt + Phase angle)-Va)/(Ri+Zc)</t>
  </si>
  <si>
    <t>Atan(R/(-wC)) rads</t>
  </si>
  <si>
    <t>Atan(R/(-wC)) degs</t>
  </si>
  <si>
    <t>* Notice the phase shift created by the Capacitor's impedance</t>
  </si>
  <si>
    <t>t</t>
  </si>
  <si>
    <t>TIME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</si>
</sst>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\V"/>
    <numFmt numFmtId="165" formatCode="General\k\W"/>
    <numFmt numFmtId="166" formatCode="General\k\Ω"/>
    <numFmt numFmtId="167" formatCode="0.00\V"/>
    <numFmt numFmtId="168" formatCode="0.00000"/>
    <numFmt numFmtId="169" formatCode="0.0000"/>
    <numFmt numFmtId="170" formatCode="0.0000000"/>
    <numFmt numFmtId="171" formatCode="0.0000000\V"/>
    <numFmt numFmtId="172" formatCode="#,##0.00\V"/>
    <numFmt numFmtId="173" formatCode="0.00000000000000000"/>
    <numFmt numFmtId="174" formatCode="0.000000"/>
    <numFmt numFmtId="175" formatCode="0.00000000"/>
    <numFmt numFmtId="176" formatCode="General\Ω"/>
    <numFmt numFmtId="177" formatCode="0.0000\V"/>
    <numFmt numFmtId="178" formatCode="Generalh\Ω"/>
    <numFmt numFmtId="179" formatCode="General\'h\z"/>
    <numFmt numFmtId="180" formatCode="Generalh\z"/>
    <numFmt numFmtId="181" formatCode="General\kh\z"/>
    <numFmt numFmtId="182" formatCode="General&quot;H&quot;\z"/>
    <numFmt numFmtId="183" formatCode="0&quot;r/s&quot;"/>
    <numFmt numFmtId="184" formatCode="General\u\F"/>
    <numFmt numFmtId="185" formatCode="0.000"/>
    <numFmt numFmtId="186" formatCode="0.0"/>
  </numFmts>
  <fonts count="59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b/>
      <u val="single"/>
      <sz val="2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Verdana"/>
      <family val="2"/>
    </font>
    <font>
      <sz val="20"/>
      <color indexed="8"/>
      <name val="Verdana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83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left"/>
      <protection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77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9" fontId="8" fillId="0" borderId="0" xfId="0" applyNumberFormat="1" applyFont="1" applyAlignment="1" applyProtection="1">
      <alignment/>
      <protection/>
    </xf>
    <xf numFmtId="0" fontId="10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/>
    </xf>
    <xf numFmtId="182" fontId="11" fillId="0" borderId="10" xfId="0" applyNumberFormat="1" applyFont="1" applyFill="1" applyBorder="1" applyAlignment="1" applyProtection="1">
      <alignment horizontal="left"/>
      <protection locked="0"/>
    </xf>
    <xf numFmtId="164" fontId="12" fillId="0" borderId="10" xfId="0" applyNumberFormat="1" applyFont="1" applyFill="1" applyBorder="1" applyAlignment="1" applyProtection="1">
      <alignment/>
      <protection/>
    </xf>
    <xf numFmtId="164" fontId="12" fillId="0" borderId="10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164" fontId="14" fillId="0" borderId="10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 horizontal="left"/>
      <protection locked="0"/>
    </xf>
    <xf numFmtId="182" fontId="11" fillId="0" borderId="1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184" fontId="7" fillId="33" borderId="0" xfId="0" applyNumberFormat="1" applyFont="1" applyFill="1" applyAlignment="1" applyProtection="1">
      <alignment horizontal="center"/>
      <protection locked="0"/>
    </xf>
    <xf numFmtId="176" fontId="7" fillId="34" borderId="0" xfId="0" applyNumberFormat="1" applyFont="1" applyFill="1" applyAlignment="1" applyProtection="1">
      <alignment/>
      <protection locked="0"/>
    </xf>
    <xf numFmtId="176" fontId="7" fillId="35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13" fillId="0" borderId="0" xfId="0" applyFont="1" applyFill="1" applyAlignment="1" applyProtection="1">
      <alignment/>
      <protection/>
    </xf>
    <xf numFmtId="183" fontId="13" fillId="0" borderId="0" xfId="0" applyNumberFormat="1" applyFont="1" applyFill="1" applyAlignment="1" applyProtection="1">
      <alignment horizontal="left"/>
      <protection/>
    </xf>
    <xf numFmtId="176" fontId="7" fillId="35" borderId="0" xfId="0" applyNumberFormat="1" applyFont="1" applyFill="1" applyAlignment="1" applyProtection="1">
      <alignment/>
      <protection/>
    </xf>
    <xf numFmtId="176" fontId="7" fillId="34" borderId="0" xfId="0" applyNumberFormat="1" applyFont="1" applyFill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Vout vs Vin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075"/>
          <c:w val="0.977"/>
          <c:h val="0.9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Sheet2!$A$1:$A$215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Sheet2!$B$1:$B$215</c:f>
              <c:numCache>
                <c:ptCount val="215"/>
                <c:pt idx="0">
                  <c:v>-0.620456105304778</c:v>
                </c:pt>
                <c:pt idx="1">
                  <c:v>-1.34991955593046</c:v>
                </c:pt>
                <c:pt idx="2">
                  <c:v>-2.0315614332949212</c:v>
                </c:pt>
                <c:pt idx="3">
                  <c:v>-2.6412342340648944</c:v>
                </c:pt>
                <c:pt idx="4">
                  <c:v>-3.1573399953252816</c:v>
                </c:pt>
                <c:pt idx="5">
                  <c:v>-3.56159541318274</c:v>
                </c:pt>
                <c:pt idx="6">
                  <c:v>-3.8396795379210533</c:v>
                </c:pt>
                <c:pt idx="7">
                  <c:v>-3.981741100784613</c:v>
                </c:pt>
                <c:pt idx="8">
                  <c:v>-3.982747500085228</c:v>
                </c:pt>
                <c:pt idx="9">
                  <c:v>-3.8426630836259417</c:v>
                </c:pt>
                <c:pt idx="10">
                  <c:v>-3.5664504116978812</c:v>
                </c:pt>
                <c:pt idx="11">
                  <c:v>-3.163894455907853</c:v>
                </c:pt>
                <c:pt idx="12">
                  <c:v>-2.6492559616810807</c:v>
                </c:pt>
                <c:pt idx="13">
                  <c:v>-2.0407662542447453</c:v>
                </c:pt>
                <c:pt idx="14">
                  <c:v>-1.359981384842779</c:v>
                </c:pt>
                <c:pt idx="15">
                  <c:v>-0.6310184968741227</c:v>
                </c:pt>
                <c:pt idx="16">
                  <c:v>0.12029853593591487</c:v>
                </c:pt>
                <c:pt idx="17">
                  <c:v>0.8673539331365308</c:v>
                </c:pt>
                <c:pt idx="18">
                  <c:v>1.583682884842825</c:v>
                </c:pt>
                <c:pt idx="19">
                  <c:v>2.2439090808201465</c:v>
                </c:pt>
                <c:pt idx="20">
                  <c:v>2.8246436789251397</c:v>
                </c:pt>
                <c:pt idx="21">
                  <c:v>3.3053138664989006</c:v>
                </c:pt>
                <c:pt idx="22">
                  <c:v>3.6688916625120997</c:v>
                </c:pt>
                <c:pt idx="23">
                  <c:v>3.902497142281955</c:v>
                </c:pt>
                <c:pt idx="24">
                  <c:v>3.9978547152252957</c:v>
                </c:pt>
                <c:pt idx="25">
                  <c:v>3.951586291780813</c:v>
                </c:pt>
                <c:pt idx="26">
                  <c:v>3.765330953915789</c:v>
                </c:pt>
                <c:pt idx="27">
                  <c:v>3.4456868898303448</c:v>
                </c:pt>
                <c:pt idx="28">
                  <c:v>3.003977649850887</c:v>
                </c:pt>
                <c:pt idx="29">
                  <c:v>2.455851004014527</c:v>
                </c:pt>
                <c:pt idx="30">
                  <c:v>1.8207246120145935</c:v>
                </c:pt>
                <c:pt idx="31">
                  <c:v>1.121098142925223</c:v>
                </c:pt>
                <c:pt idx="32">
                  <c:v>0.3817562132074632</c:v>
                </c:pt>
                <c:pt idx="33">
                  <c:v>-0.3711096206848593</c:v>
                </c:pt>
                <c:pt idx="34">
                  <c:v>-1.1108287112504578</c:v>
                </c:pt>
                <c:pt idx="35">
                  <c:v>-1.8111961409246025</c:v>
                </c:pt>
                <c:pt idx="36">
                  <c:v>-2.4474010443479672</c:v>
                </c:pt>
                <c:pt idx="37">
                  <c:v>-2.9969055456415745</c:v>
                </c:pt>
                <c:pt idx="38">
                  <c:v>-3.440243173895712</c:v>
                </c:pt>
                <c:pt idx="39">
                  <c:v>-3.7617084726067085</c:v>
                </c:pt>
                <c:pt idx="40">
                  <c:v>-3.949913373303611</c:v>
                </c:pt>
                <c:pt idx="41">
                  <c:v>-3.998190623551066</c:v>
                </c:pt>
                <c:pt idx="42">
                  <c:v>-3.9048299776907833</c:v>
                </c:pt>
                <c:pt idx="43">
                  <c:v>-3.673138783146633</c:v>
                </c:pt>
                <c:pt idx="44">
                  <c:v>-3.3113248159932778</c:v>
                </c:pt>
                <c:pt idx="45">
                  <c:v>-2.832205516396768</c:v>
                </c:pt>
                <c:pt idx="46">
                  <c:v>-2.252753924406773</c:v>
                </c:pt>
                <c:pt idx="47">
                  <c:v>-1.593497401550823</c:v>
                </c:pt>
                <c:pt idx="48">
                  <c:v>-0.8777904388185639</c:v>
                </c:pt>
                <c:pt idx="49">
                  <c:v>-0.1309873121751543</c:v>
                </c:pt>
                <c:pt idx="50">
                  <c:v>0.6204561053047626</c:v>
                </c:pt>
                <c:pt idx="51">
                  <c:v>1.3499195559304453</c:v>
                </c:pt>
                <c:pt idx="52">
                  <c:v>2.0315614332949075</c:v>
                </c:pt>
                <c:pt idx="53">
                  <c:v>2.641234234064883</c:v>
                </c:pt>
                <c:pt idx="54">
                  <c:v>3.157339995325272</c:v>
                </c:pt>
                <c:pt idx="55">
                  <c:v>3.5615954131827072</c:v>
                </c:pt>
                <c:pt idx="56">
                  <c:v>3.839679537921049</c:v>
                </c:pt>
                <c:pt idx="57">
                  <c:v>3.9817411007846113</c:v>
                </c:pt>
                <c:pt idx="58">
                  <c:v>3.982747500085235</c:v>
                </c:pt>
                <c:pt idx="59">
                  <c:v>3.8426630836259617</c:v>
                </c:pt>
                <c:pt idx="60">
                  <c:v>3.5664504116978883</c:v>
                </c:pt>
                <c:pt idx="61">
                  <c:v>3.163894455907897</c:v>
                </c:pt>
                <c:pt idx="62">
                  <c:v>2.649255961681135</c:v>
                </c:pt>
                <c:pt idx="63">
                  <c:v>2.0407662542447587</c:v>
                </c:pt>
                <c:pt idx="64">
                  <c:v>1.3599813848428475</c:v>
                </c:pt>
                <c:pt idx="65">
                  <c:v>0.6310184968741943</c:v>
                </c:pt>
                <c:pt idx="66">
                  <c:v>-0.12029853593589919</c:v>
                </c:pt>
                <c:pt idx="67">
                  <c:v>-0.8673539331364599</c:v>
                </c:pt>
                <c:pt idx="68">
                  <c:v>-1.5836828848427584</c:v>
                </c:pt>
                <c:pt idx="69">
                  <c:v>-2.243909080820086</c:v>
                </c:pt>
                <c:pt idx="70">
                  <c:v>-2.8246436789250886</c:v>
                </c:pt>
                <c:pt idx="71">
                  <c:v>-3.3053138664988597</c:v>
                </c:pt>
                <c:pt idx="72">
                  <c:v>-3.668891662512071</c:v>
                </c:pt>
                <c:pt idx="73">
                  <c:v>-3.9024971422819266</c:v>
                </c:pt>
                <c:pt idx="74">
                  <c:v>-3.9978547152252935</c:v>
                </c:pt>
                <c:pt idx="75">
                  <c:v>-3.951586291780824</c:v>
                </c:pt>
                <c:pt idx="76">
                  <c:v>-3.7653309539158326</c:v>
                </c:pt>
                <c:pt idx="77">
                  <c:v>-3.4456868898303816</c:v>
                </c:pt>
                <c:pt idx="78">
                  <c:v>-3.003977649850935</c:v>
                </c:pt>
                <c:pt idx="79">
                  <c:v>-2.455851004014629</c:v>
                </c:pt>
                <c:pt idx="80">
                  <c:v>-1.8207246120147087</c:v>
                </c:pt>
                <c:pt idx="81">
                  <c:v>-1.1210981429252924</c:v>
                </c:pt>
                <c:pt idx="82">
                  <c:v>-0.381756213207592</c:v>
                </c:pt>
                <c:pt idx="83">
                  <c:v>0.37110962068473047</c:v>
                </c:pt>
                <c:pt idx="84">
                  <c:v>1.1108287112503334</c:v>
                </c:pt>
                <c:pt idx="85">
                  <c:v>1.811196140924487</c:v>
                </c:pt>
                <c:pt idx="86">
                  <c:v>2.447401044347865</c:v>
                </c:pt>
                <c:pt idx="87">
                  <c:v>2.996905545641489</c:v>
                </c:pt>
                <c:pt idx="88">
                  <c:v>3.4402431738956465</c:v>
                </c:pt>
                <c:pt idx="89">
                  <c:v>3.7617084726066645</c:v>
                </c:pt>
                <c:pt idx="90">
                  <c:v>3.9499133733035907</c:v>
                </c:pt>
                <c:pt idx="91">
                  <c:v>3.99819062355107</c:v>
                </c:pt>
                <c:pt idx="92">
                  <c:v>3.9048299776908113</c:v>
                </c:pt>
                <c:pt idx="93">
                  <c:v>3.6731387831466846</c:v>
                </c:pt>
                <c:pt idx="94">
                  <c:v>3.3113248159933506</c:v>
                </c:pt>
                <c:pt idx="95">
                  <c:v>2.8322055163968995</c:v>
                </c:pt>
                <c:pt idx="96">
                  <c:v>2.25275392440688</c:v>
                </c:pt>
                <c:pt idx="97">
                  <c:v>1.5934974015509418</c:v>
                </c:pt>
                <c:pt idx="98">
                  <c:v>0.8777904388186901</c:v>
                </c:pt>
                <c:pt idx="99">
                  <c:v>0.13098731217528362</c:v>
                </c:pt>
                <c:pt idx="100">
                  <c:v>-0.6204561053046348</c:v>
                </c:pt>
                <c:pt idx="101">
                  <c:v>-1.3499195559303236</c:v>
                </c:pt>
                <c:pt idx="102">
                  <c:v>-2.031561433294796</c:v>
                </c:pt>
                <c:pt idx="103">
                  <c:v>-2.6412342340647856</c:v>
                </c:pt>
                <c:pt idx="104">
                  <c:v>-3.1573399953251924</c:v>
                </c:pt>
                <c:pt idx="105">
                  <c:v>-3.561595413182674</c:v>
                </c:pt>
                <c:pt idx="106">
                  <c:v>-3.839679537920997</c:v>
                </c:pt>
                <c:pt idx="107">
                  <c:v>-3.981741100784599</c:v>
                </c:pt>
                <c:pt idx="108">
                  <c:v>-3.982747500085247</c:v>
                </c:pt>
                <c:pt idx="109">
                  <c:v>-3.8426630836259976</c:v>
                </c:pt>
                <c:pt idx="110">
                  <c:v>-3.566450411697947</c:v>
                </c:pt>
                <c:pt idx="111">
                  <c:v>-3.1638944559079767</c:v>
                </c:pt>
                <c:pt idx="112">
                  <c:v>-2.6492559616812317</c:v>
                </c:pt>
                <c:pt idx="113">
                  <c:v>-2.0407662542448697</c:v>
                </c:pt>
                <c:pt idx="114">
                  <c:v>-1.3599813848429692</c:v>
                </c:pt>
                <c:pt idx="115">
                  <c:v>-0.6310184968743221</c:v>
                </c:pt>
                <c:pt idx="116">
                  <c:v>0.12029853593576989</c:v>
                </c:pt>
                <c:pt idx="117">
                  <c:v>0.8673539331362782</c:v>
                </c:pt>
                <c:pt idx="118">
                  <c:v>1.5836828848426396</c:v>
                </c:pt>
                <c:pt idx="119">
                  <c:v>2.243909080819979</c:v>
                </c:pt>
                <c:pt idx="120">
                  <c:v>2.8246436789249567</c:v>
                </c:pt>
                <c:pt idx="121">
                  <c:v>3.305313866498787</c:v>
                </c:pt>
                <c:pt idx="122">
                  <c:v>3.668891662512019</c:v>
                </c:pt>
                <c:pt idx="123">
                  <c:v>3.902497142281898</c:v>
                </c:pt>
                <c:pt idx="124">
                  <c:v>3.997854715225289</c:v>
                </c:pt>
                <c:pt idx="125">
                  <c:v>3.951586291780844</c:v>
                </c:pt>
                <c:pt idx="126">
                  <c:v>3.765330953915876</c:v>
                </c:pt>
                <c:pt idx="127">
                  <c:v>3.4456868898304474</c:v>
                </c:pt>
                <c:pt idx="128">
                  <c:v>3.003977649851021</c:v>
                </c:pt>
                <c:pt idx="129">
                  <c:v>2.455851004014731</c:v>
                </c:pt>
                <c:pt idx="130">
                  <c:v>1.820724612014824</c:v>
                </c:pt>
                <c:pt idx="131">
                  <c:v>1.1210981429254712</c:v>
                </c:pt>
                <c:pt idx="132">
                  <c:v>0.3817562132077208</c:v>
                </c:pt>
                <c:pt idx="133">
                  <c:v>-0.3711096206846017</c:v>
                </c:pt>
                <c:pt idx="134">
                  <c:v>-1.110828711250209</c:v>
                </c:pt>
                <c:pt idx="135">
                  <c:v>-1.8111961409243718</c:v>
                </c:pt>
                <c:pt idx="136">
                  <c:v>-2.4474010443477625</c:v>
                </c:pt>
                <c:pt idx="137">
                  <c:v>-2.996905545641403</c:v>
                </c:pt>
                <c:pt idx="138">
                  <c:v>-3.4402431738955803</c:v>
                </c:pt>
                <c:pt idx="139">
                  <c:v>-3.7617084726066206</c:v>
                </c:pt>
                <c:pt idx="140">
                  <c:v>-3.9499133733035703</c:v>
                </c:pt>
                <c:pt idx="141">
                  <c:v>-3.998190623551076</c:v>
                </c:pt>
                <c:pt idx="142">
                  <c:v>-3.9048299776908517</c:v>
                </c:pt>
                <c:pt idx="143">
                  <c:v>-3.6731387831467357</c:v>
                </c:pt>
                <c:pt idx="144">
                  <c:v>-3.311324815993423</c:v>
                </c:pt>
                <c:pt idx="145">
                  <c:v>-2.8322055163969906</c:v>
                </c:pt>
                <c:pt idx="146">
                  <c:v>-2.252753924406987</c:v>
                </c:pt>
                <c:pt idx="147">
                  <c:v>-1.5934974015510603</c:v>
                </c:pt>
                <c:pt idx="148">
                  <c:v>-0.8777904388188164</c:v>
                </c:pt>
                <c:pt idx="149">
                  <c:v>-0.1309873121754129</c:v>
                </c:pt>
                <c:pt idx="150">
                  <c:v>0.6204561053045069</c:v>
                </c:pt>
                <c:pt idx="151">
                  <c:v>1.3499195559302017</c:v>
                </c:pt>
                <c:pt idx="152">
                  <c:v>2.0315614332946845</c:v>
                </c:pt>
                <c:pt idx="153">
                  <c:v>2.6412342340646457</c:v>
                </c:pt>
                <c:pt idx="154">
                  <c:v>3.1573399953251133</c:v>
                </c:pt>
                <c:pt idx="155">
                  <c:v>3.5615954131825895</c:v>
                </c:pt>
                <c:pt idx="156">
                  <c:v>3.8396795379209605</c:v>
                </c:pt>
                <c:pt idx="157">
                  <c:v>3.981741100784587</c:v>
                </c:pt>
                <c:pt idx="158">
                  <c:v>3.982747500085259</c:v>
                </c:pt>
                <c:pt idx="159">
                  <c:v>3.8426630836260336</c:v>
                </c:pt>
                <c:pt idx="160">
                  <c:v>3.5664504116980056</c:v>
                </c:pt>
                <c:pt idx="161">
                  <c:v>3.1638944559080557</c:v>
                </c:pt>
                <c:pt idx="162">
                  <c:v>2.6492559616813285</c:v>
                </c:pt>
                <c:pt idx="163">
                  <c:v>2.040766254244981</c:v>
                </c:pt>
                <c:pt idx="164">
                  <c:v>1.3599813848430373</c:v>
                </c:pt>
                <c:pt idx="165">
                  <c:v>0.6310184968743937</c:v>
                </c:pt>
                <c:pt idx="166">
                  <c:v>-0.12029853593564058</c:v>
                </c:pt>
                <c:pt idx="167">
                  <c:v>-0.8673539331362629</c:v>
                </c:pt>
                <c:pt idx="168">
                  <c:v>-1.5836828848426252</c:v>
                </c:pt>
                <c:pt idx="169">
                  <c:v>-2.243909080819966</c:v>
                </c:pt>
                <c:pt idx="170">
                  <c:v>-2.8246436789249456</c:v>
                </c:pt>
                <c:pt idx="171">
                  <c:v>-3.305313866498778</c:v>
                </c:pt>
                <c:pt idx="172">
                  <c:v>-3.6688916625120354</c:v>
                </c:pt>
                <c:pt idx="173">
                  <c:v>-3.902497142281907</c:v>
                </c:pt>
                <c:pt idx="174">
                  <c:v>-3.9978547152252886</c:v>
                </c:pt>
                <c:pt idx="175">
                  <c:v>-3.951586291780838</c:v>
                </c:pt>
                <c:pt idx="176">
                  <c:v>-3.7653309539158433</c:v>
                </c:pt>
                <c:pt idx="177">
                  <c:v>-3.445686889830426</c:v>
                </c:pt>
                <c:pt idx="178">
                  <c:v>-3.003977649850956</c:v>
                </c:pt>
                <c:pt idx="179">
                  <c:v>-2.455851004014654</c:v>
                </c:pt>
                <c:pt idx="180">
                  <c:v>-1.820724612014686</c:v>
                </c:pt>
                <c:pt idx="181">
                  <c:v>-1.1210981429253226</c:v>
                </c:pt>
                <c:pt idx="182">
                  <c:v>-0.38175621320762326</c:v>
                </c:pt>
                <c:pt idx="183">
                  <c:v>0.37110962068475584</c:v>
                </c:pt>
                <c:pt idx="184">
                  <c:v>1.1108287112504125</c:v>
                </c:pt>
                <c:pt idx="185">
                  <c:v>1.8111961409245096</c:v>
                </c:pt>
                <c:pt idx="186">
                  <c:v>2.44740104434793</c:v>
                </c:pt>
                <c:pt idx="187">
                  <c:v>2.996905545641543</c:v>
                </c:pt>
                <c:pt idx="188">
                  <c:v>3.4402431738956882</c:v>
                </c:pt>
                <c:pt idx="189">
                  <c:v>3.761708472606712</c:v>
                </c:pt>
                <c:pt idx="190">
                  <c:v>3.9499133733036036</c:v>
                </c:pt>
                <c:pt idx="191">
                  <c:v>3.998190623551068</c:v>
                </c:pt>
                <c:pt idx="192">
                  <c:v>3.904829977690781</c:v>
                </c:pt>
                <c:pt idx="193">
                  <c:v>3.6731387831466296</c:v>
                </c:pt>
                <c:pt idx="194">
                  <c:v>3.3113248159932405</c:v>
                </c:pt>
                <c:pt idx="195">
                  <c:v>2.832205516396761</c:v>
                </c:pt>
                <c:pt idx="196">
                  <c:v>2.252753924406718</c:v>
                </c:pt>
                <c:pt idx="197">
                  <c:v>1.5934974015507097</c:v>
                </c:pt>
                <c:pt idx="198">
                  <c:v>0.8777904388184988</c:v>
                </c:pt>
                <c:pt idx="199">
                  <c:v>0.13098731217508772</c:v>
                </c:pt>
                <c:pt idx="200">
                  <c:v>-0.6204561053048846</c:v>
                </c:pt>
                <c:pt idx="201">
                  <c:v>-1.3499195559305615</c:v>
                </c:pt>
                <c:pt idx="202">
                  <c:v>-2.031561433295014</c:v>
                </c:pt>
                <c:pt idx="203">
                  <c:v>-2.6412342340649757</c:v>
                </c:pt>
                <c:pt idx="204">
                  <c:v>-3.157339995325383</c:v>
                </c:pt>
                <c:pt idx="205">
                  <c:v>-3.561595413182815</c:v>
                </c:pt>
                <c:pt idx="206">
                  <c:v>-3.8396795379210995</c:v>
                </c:pt>
                <c:pt idx="207">
                  <c:v>-3.9817411007846286</c:v>
                </c:pt>
                <c:pt idx="208">
                  <c:v>-3.9827475000852126</c:v>
                </c:pt>
                <c:pt idx="209">
                  <c:v>-3.84266308362588</c:v>
                </c:pt>
                <c:pt idx="210">
                  <c:v>-3.566450411697781</c:v>
                </c:pt>
                <c:pt idx="211">
                  <c:v>-3.1638944559077524</c:v>
                </c:pt>
                <c:pt idx="212">
                  <c:v>-2.6492559616809146</c:v>
                </c:pt>
                <c:pt idx="213">
                  <c:v>-2.0407662542445055</c:v>
                </c:pt>
                <c:pt idx="214">
                  <c:v>-1.3599813848425175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Sheet2!$A$1:$A$215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Sheet2!$D$1:$D$215</c:f>
              <c:numCache>
                <c:ptCount val="215"/>
                <c:pt idx="0">
                  <c:v>3.7005334312412206</c:v>
                </c:pt>
                <c:pt idx="1">
                  <c:v>8.051210075131968</c:v>
                </c:pt>
                <c:pt idx="2">
                  <c:v>12.116668588240087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12.171568116767865</c:v>
                </c:pt>
                <c:pt idx="14">
                  <c:v>8.111220983157727</c:v>
                </c:pt>
                <c:pt idx="15">
                  <c:v>3.7635298024301553</c:v>
                </c:pt>
                <c:pt idx="16">
                  <c:v>-0.7174862978285181</c:v>
                </c:pt>
                <c:pt idx="17">
                  <c:v>-5.173085088289448</c:v>
                </c:pt>
                <c:pt idx="18">
                  <c:v>-9.445424760493985</c:v>
                </c:pt>
                <c:pt idx="19">
                  <c:v>-13.383155551611212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-14.647222687959404</c:v>
                </c:pt>
                <c:pt idx="30">
                  <c:v>-10.859192516985647</c:v>
                </c:pt>
                <c:pt idx="31">
                  <c:v>-6.686470037327373</c:v>
                </c:pt>
                <c:pt idx="32">
                  <c:v>-2.2768760231061425</c:v>
                </c:pt>
                <c:pt idx="33">
                  <c:v>2.2133774593530378</c:v>
                </c:pt>
                <c:pt idx="34">
                  <c:v>6.625220941851637</c:v>
                </c:pt>
                <c:pt idx="35">
                  <c:v>10.802362669530432</c:v>
                </c:pt>
                <c:pt idx="36">
                  <c:v>14.596825314202587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13.435908097853519</c:v>
                </c:pt>
                <c:pt idx="47">
                  <c:v>9.503960645432343</c:v>
                </c:pt>
                <c:pt idx="48">
                  <c:v>5.235330649017279</c:v>
                </c:pt>
                <c:pt idx="49">
                  <c:v>0.781236454324976</c:v>
                </c:pt>
                <c:pt idx="50">
                  <c:v>-3.7005334312411287</c:v>
                </c:pt>
                <c:pt idx="51">
                  <c:v>-8.05121007513188</c:v>
                </c:pt>
                <c:pt idx="52">
                  <c:v>-12.116668588240005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-12.171568116767945</c:v>
                </c:pt>
                <c:pt idx="64">
                  <c:v>-8.111220983158136</c:v>
                </c:pt>
                <c:pt idx="65">
                  <c:v>-3.7635298024305825</c:v>
                </c:pt>
                <c:pt idx="66">
                  <c:v>0.7174862978284245</c:v>
                </c:pt>
                <c:pt idx="67">
                  <c:v>5.173085088289025</c:v>
                </c:pt>
                <c:pt idx="68">
                  <c:v>9.445424760493589</c:v>
                </c:pt>
                <c:pt idx="69">
                  <c:v>13.383155551610852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14.647222687960014</c:v>
                </c:pt>
                <c:pt idx="80">
                  <c:v>10.859192516986333</c:v>
                </c:pt>
                <c:pt idx="81">
                  <c:v>6.686470037327788</c:v>
                </c:pt>
                <c:pt idx="82">
                  <c:v>2.2768760231069103</c:v>
                </c:pt>
                <c:pt idx="83">
                  <c:v>-2.213377459352269</c:v>
                </c:pt>
                <c:pt idx="84">
                  <c:v>-6.625220941850895</c:v>
                </c:pt>
                <c:pt idx="85">
                  <c:v>-10.802362669529744</c:v>
                </c:pt>
                <c:pt idx="86">
                  <c:v>-14.596825314201979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-13.435908097854156</c:v>
                </c:pt>
                <c:pt idx="97">
                  <c:v>-9.503960645433052</c:v>
                </c:pt>
                <c:pt idx="98">
                  <c:v>-5.2353306490180325</c:v>
                </c:pt>
                <c:pt idx="99">
                  <c:v>-0.7812364543257472</c:v>
                </c:pt>
                <c:pt idx="100">
                  <c:v>3.7005334312403666</c:v>
                </c:pt>
                <c:pt idx="101">
                  <c:v>8.051210075131154</c:v>
                </c:pt>
                <c:pt idx="102">
                  <c:v>12.116668588239339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12.171568116768606</c:v>
                </c:pt>
                <c:pt idx="114">
                  <c:v>8.111220983158862</c:v>
                </c:pt>
                <c:pt idx="115">
                  <c:v>3.7635298024313446</c:v>
                </c:pt>
                <c:pt idx="116">
                  <c:v>-0.7174862978276534</c:v>
                </c:pt>
                <c:pt idx="117">
                  <c:v>-5.173085088287941</c:v>
                </c:pt>
                <c:pt idx="118">
                  <c:v>-9.44542476049288</c:v>
                </c:pt>
                <c:pt idx="119">
                  <c:v>-13.383155551610212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-14.647222687960623</c:v>
                </c:pt>
                <c:pt idx="130">
                  <c:v>-10.85919251698702</c:v>
                </c:pt>
                <c:pt idx="131">
                  <c:v>-6.686470037328854</c:v>
                </c:pt>
                <c:pt idx="132">
                  <c:v>-2.276876023107679</c:v>
                </c:pt>
                <c:pt idx="133">
                  <c:v>2.213377459351501</c:v>
                </c:pt>
                <c:pt idx="134">
                  <c:v>6.625220941850154</c:v>
                </c:pt>
                <c:pt idx="135">
                  <c:v>10.802362669529055</c:v>
                </c:pt>
                <c:pt idx="136">
                  <c:v>14.596825314201366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13.435908097854796</c:v>
                </c:pt>
                <c:pt idx="147">
                  <c:v>9.503960645433759</c:v>
                </c:pt>
                <c:pt idx="148">
                  <c:v>5.235330649018786</c:v>
                </c:pt>
                <c:pt idx="149">
                  <c:v>0.7812364543265183</c:v>
                </c:pt>
                <c:pt idx="150">
                  <c:v>-3.7005334312396037</c:v>
                </c:pt>
                <c:pt idx="151">
                  <c:v>-8.051210075130427</c:v>
                </c:pt>
                <c:pt idx="152">
                  <c:v>-12.116668588238676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-12.17156811676927</c:v>
                </c:pt>
                <c:pt idx="164">
                  <c:v>-8.111220983159269</c:v>
                </c:pt>
                <c:pt idx="165">
                  <c:v>-3.763529802431772</c:v>
                </c:pt>
                <c:pt idx="166">
                  <c:v>0.7174862978268821</c:v>
                </c:pt>
                <c:pt idx="167">
                  <c:v>5.173085088287849</c:v>
                </c:pt>
                <c:pt idx="168">
                  <c:v>9.445424760492795</c:v>
                </c:pt>
                <c:pt idx="169">
                  <c:v>13.383155551610136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14.647222687960163</c:v>
                </c:pt>
                <c:pt idx="180">
                  <c:v>10.8591925169862</c:v>
                </c:pt>
                <c:pt idx="181">
                  <c:v>6.686470037327968</c:v>
                </c:pt>
                <c:pt idx="182">
                  <c:v>2.2768760231070972</c:v>
                </c:pt>
                <c:pt idx="183">
                  <c:v>-2.2133774593524205</c:v>
                </c:pt>
                <c:pt idx="184">
                  <c:v>-6.625220941851367</c:v>
                </c:pt>
                <c:pt idx="185">
                  <c:v>-10.802362669529877</c:v>
                </c:pt>
                <c:pt idx="186">
                  <c:v>-14.596825314202365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-13.43590809785319</c:v>
                </c:pt>
                <c:pt idx="197">
                  <c:v>-9.50396064543167</c:v>
                </c:pt>
                <c:pt idx="198">
                  <c:v>-5.235330649016892</c:v>
                </c:pt>
                <c:pt idx="199">
                  <c:v>-0.7812364543245788</c:v>
                </c:pt>
                <c:pt idx="200">
                  <c:v>3.7005334312418565</c:v>
                </c:pt>
                <c:pt idx="201">
                  <c:v>8.051210075132573</c:v>
                </c:pt>
                <c:pt idx="202">
                  <c:v>12.11666858824064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12.171568116766435</c:v>
                </c:pt>
                <c:pt idx="214">
                  <c:v>8.111220983156167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Sheet2!$A$1:$A$215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Sheet2!$E$1:$E$215</c:f>
              <c:numCache>
                <c:ptCount val="2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Sheet2!$A$1:$A$215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Sheet2!$F$1:$F$215</c:f>
              <c:numCache>
                <c:ptCount val="215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-15</c:v>
                </c:pt>
                <c:pt idx="72">
                  <c:v>-15</c:v>
                </c:pt>
                <c:pt idx="73">
                  <c:v>-15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-15</c:v>
                </c:pt>
                <c:pt idx="85">
                  <c:v>-15</c:v>
                </c:pt>
                <c:pt idx="86">
                  <c:v>-15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-15</c:v>
                </c:pt>
                <c:pt idx="97">
                  <c:v>-15</c:v>
                </c:pt>
                <c:pt idx="98">
                  <c:v>-15</c:v>
                </c:pt>
                <c:pt idx="99">
                  <c:v>-15</c:v>
                </c:pt>
                <c:pt idx="100">
                  <c:v>-15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-15</c:v>
                </c:pt>
                <c:pt idx="106">
                  <c:v>-15</c:v>
                </c:pt>
                <c:pt idx="107">
                  <c:v>-15</c:v>
                </c:pt>
                <c:pt idx="108">
                  <c:v>-15</c:v>
                </c:pt>
                <c:pt idx="109">
                  <c:v>-15</c:v>
                </c:pt>
                <c:pt idx="110">
                  <c:v>-15</c:v>
                </c:pt>
                <c:pt idx="111">
                  <c:v>-15</c:v>
                </c:pt>
                <c:pt idx="112">
                  <c:v>-15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-15</c:v>
                </c:pt>
                <c:pt idx="148">
                  <c:v>-15</c:v>
                </c:pt>
                <c:pt idx="149">
                  <c:v>-15</c:v>
                </c:pt>
                <c:pt idx="150">
                  <c:v>-15</c:v>
                </c:pt>
                <c:pt idx="151">
                  <c:v>-15</c:v>
                </c:pt>
                <c:pt idx="152">
                  <c:v>-15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-15</c:v>
                </c:pt>
                <c:pt idx="164">
                  <c:v>-15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-15</c:v>
                </c:pt>
                <c:pt idx="170">
                  <c:v>-15</c:v>
                </c:pt>
                <c:pt idx="171">
                  <c:v>-15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-15</c:v>
                </c:pt>
                <c:pt idx="182">
                  <c:v>-15</c:v>
                </c:pt>
                <c:pt idx="183">
                  <c:v>-15</c:v>
                </c:pt>
                <c:pt idx="184">
                  <c:v>-15</c:v>
                </c:pt>
                <c:pt idx="185">
                  <c:v>-15</c:v>
                </c:pt>
                <c:pt idx="186">
                  <c:v>-15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-15</c:v>
                </c:pt>
                <c:pt idx="197">
                  <c:v>-15</c:v>
                </c:pt>
                <c:pt idx="198">
                  <c:v>-15</c:v>
                </c:pt>
                <c:pt idx="199">
                  <c:v>-15</c:v>
                </c:pt>
                <c:pt idx="200">
                  <c:v>-15</c:v>
                </c:pt>
                <c:pt idx="201">
                  <c:v>-15</c:v>
                </c:pt>
                <c:pt idx="202">
                  <c:v>-15</c:v>
                </c:pt>
                <c:pt idx="203">
                  <c:v>-15</c:v>
                </c:pt>
                <c:pt idx="204">
                  <c:v>-15</c:v>
                </c:pt>
                <c:pt idx="205">
                  <c:v>-15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-15</c:v>
                </c:pt>
                <c:pt idx="210">
                  <c:v>-15</c:v>
                </c:pt>
                <c:pt idx="211">
                  <c:v>-15</c:v>
                </c:pt>
                <c:pt idx="212">
                  <c:v>-15</c:v>
                </c:pt>
                <c:pt idx="213">
                  <c:v>-15</c:v>
                </c:pt>
                <c:pt idx="214">
                  <c:v>-15</c:v>
                </c:pt>
              </c:numCache>
            </c:numRef>
          </c:yVal>
          <c:smooth val="0"/>
        </c:ser>
        <c:axId val="64709017"/>
        <c:axId val="45510242"/>
      </c:scatterChart>
      <c:valAx>
        <c:axId val="6470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2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0242"/>
        <c:crosses val="autoZero"/>
        <c:crossBetween val="midCat"/>
        <c:dispUnits/>
      </c:valAx>
      <c:valAx>
        <c:axId val="4551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09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Vout vs Vin</a:t>
            </a:r>
          </a:p>
        </c:rich>
      </c:tx>
      <c:layout>
        <c:manualLayout>
          <c:xMode val="factor"/>
          <c:yMode val="factor"/>
          <c:x val="0.03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95"/>
          <c:w val="0.96275"/>
          <c:h val="0.873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Sheet3!$B$2:$B$216</c:f>
              <c:numCache>
                <c:ptCount val="215"/>
                <c:pt idx="0">
                  <c:v>-0.1551140263261945</c:v>
                </c:pt>
                <c:pt idx="1">
                  <c:v>-0.337479888982615</c:v>
                </c:pt>
                <c:pt idx="2">
                  <c:v>-0.5078903583237303</c:v>
                </c:pt>
                <c:pt idx="3">
                  <c:v>-0.6603085585162236</c:v>
                </c:pt>
                <c:pt idx="4">
                  <c:v>-0.7893349988313204</c:v>
                </c:pt>
                <c:pt idx="5">
                  <c:v>-0.890398853295685</c:v>
                </c:pt>
                <c:pt idx="6">
                  <c:v>-0.9599198844802633</c:v>
                </c:pt>
                <c:pt idx="7">
                  <c:v>-0.9954352751961533</c:v>
                </c:pt>
                <c:pt idx="8">
                  <c:v>-0.995686875021307</c:v>
                </c:pt>
                <c:pt idx="9">
                  <c:v>-0.9606657709064854</c:v>
                </c:pt>
                <c:pt idx="10">
                  <c:v>-0.8916126029244703</c:v>
                </c:pt>
                <c:pt idx="11">
                  <c:v>-0.7909736139769632</c:v>
                </c:pt>
                <c:pt idx="12">
                  <c:v>-0.6623139904202702</c:v>
                </c:pt>
                <c:pt idx="13">
                  <c:v>-0.5101915635611863</c:v>
                </c:pt>
                <c:pt idx="14">
                  <c:v>-0.33999534621069477</c:v>
                </c:pt>
                <c:pt idx="15">
                  <c:v>-0.15775462421853068</c:v>
                </c:pt>
                <c:pt idx="16">
                  <c:v>0.030074633983978718</c:v>
                </c:pt>
                <c:pt idx="17">
                  <c:v>0.2168384832841327</c:v>
                </c:pt>
                <c:pt idx="18">
                  <c:v>0.39592072121070626</c:v>
                </c:pt>
                <c:pt idx="19">
                  <c:v>0.5609772702050366</c:v>
                </c:pt>
                <c:pt idx="20">
                  <c:v>0.7061609197312849</c:v>
                </c:pt>
                <c:pt idx="21">
                  <c:v>0.8263284666247251</c:v>
                </c:pt>
                <c:pt idx="22">
                  <c:v>0.9172229156280249</c:v>
                </c:pt>
                <c:pt idx="23">
                  <c:v>0.9756242855704887</c:v>
                </c:pt>
                <c:pt idx="24">
                  <c:v>0.9994636788063239</c:v>
                </c:pt>
                <c:pt idx="25">
                  <c:v>0.9878965729452033</c:v>
                </c:pt>
                <c:pt idx="26">
                  <c:v>0.9413327384789473</c:v>
                </c:pt>
                <c:pt idx="27">
                  <c:v>0.8614217224575862</c:v>
                </c:pt>
                <c:pt idx="28">
                  <c:v>0.7509944124627218</c:v>
                </c:pt>
                <c:pt idx="29">
                  <c:v>0.6139627510036317</c:v>
                </c:pt>
                <c:pt idx="30">
                  <c:v>0.45518115300364836</c:v>
                </c:pt>
                <c:pt idx="31">
                  <c:v>0.28027453573130573</c:v>
                </c:pt>
                <c:pt idx="32">
                  <c:v>0.0954390533018658</c:v>
                </c:pt>
                <c:pt idx="33">
                  <c:v>-0.09277740517121483</c:v>
                </c:pt>
                <c:pt idx="34">
                  <c:v>-0.27770717781261445</c:v>
                </c:pt>
                <c:pt idx="35">
                  <c:v>-0.4527990352311506</c:v>
                </c:pt>
                <c:pt idx="36">
                  <c:v>-0.6118502610869918</c:v>
                </c:pt>
                <c:pt idx="37">
                  <c:v>-0.7492263864103936</c:v>
                </c:pt>
                <c:pt idx="38">
                  <c:v>-0.860060793473928</c:v>
                </c:pt>
                <c:pt idx="39">
                  <c:v>-0.9404271181516771</c:v>
                </c:pt>
                <c:pt idx="40">
                  <c:v>-0.9874783433259028</c:v>
                </c:pt>
                <c:pt idx="41">
                  <c:v>-0.9995476558877665</c:v>
                </c:pt>
                <c:pt idx="42">
                  <c:v>-0.9762074944226958</c:v>
                </c:pt>
                <c:pt idx="43">
                  <c:v>-0.9182846957866583</c:v>
                </c:pt>
                <c:pt idx="44">
                  <c:v>-0.8278312039983194</c:v>
                </c:pt>
                <c:pt idx="45">
                  <c:v>-0.708051379099192</c:v>
                </c:pt>
                <c:pt idx="46">
                  <c:v>-0.5631884811016933</c:v>
                </c:pt>
                <c:pt idx="47">
                  <c:v>-0.39837435038770574</c:v>
                </c:pt>
                <c:pt idx="48">
                  <c:v>-0.21944760970464097</c:v>
                </c:pt>
                <c:pt idx="49">
                  <c:v>-0.032746828043788576</c:v>
                </c:pt>
                <c:pt idx="50">
                  <c:v>0.15511402632619065</c:v>
                </c:pt>
                <c:pt idx="51">
                  <c:v>0.33747988898261133</c:v>
                </c:pt>
                <c:pt idx="52">
                  <c:v>0.5078903583237269</c:v>
                </c:pt>
                <c:pt idx="53">
                  <c:v>0.6603085585162207</c:v>
                </c:pt>
                <c:pt idx="54">
                  <c:v>0.789334998831318</c:v>
                </c:pt>
                <c:pt idx="55">
                  <c:v>0.8903988532956768</c:v>
                </c:pt>
                <c:pt idx="56">
                  <c:v>0.9599198844802622</c:v>
                </c:pt>
                <c:pt idx="57">
                  <c:v>0.9954352751961528</c:v>
                </c:pt>
                <c:pt idx="58">
                  <c:v>0.9956868750213087</c:v>
                </c:pt>
                <c:pt idx="59">
                  <c:v>0.9606657709064904</c:v>
                </c:pt>
                <c:pt idx="60">
                  <c:v>0.8916126029244721</c:v>
                </c:pt>
                <c:pt idx="61">
                  <c:v>0.7909736139769743</c:v>
                </c:pt>
                <c:pt idx="62">
                  <c:v>0.6623139904202837</c:v>
                </c:pt>
                <c:pt idx="63">
                  <c:v>0.5101915635611897</c:v>
                </c:pt>
                <c:pt idx="64">
                  <c:v>0.33999534621071187</c:v>
                </c:pt>
                <c:pt idx="65">
                  <c:v>0.15775462421854858</c:v>
                </c:pt>
                <c:pt idx="66">
                  <c:v>-0.030074633983974797</c:v>
                </c:pt>
                <c:pt idx="67">
                  <c:v>-0.21683848328411498</c:v>
                </c:pt>
                <c:pt idx="68">
                  <c:v>-0.3959207212106896</c:v>
                </c:pt>
                <c:pt idx="69">
                  <c:v>-0.5609772702050215</c:v>
                </c:pt>
                <c:pt idx="70">
                  <c:v>-0.7061609197312722</c:v>
                </c:pt>
                <c:pt idx="71">
                  <c:v>-0.8263284666247149</c:v>
                </c:pt>
                <c:pt idx="72">
                  <c:v>-0.9172229156280177</c:v>
                </c:pt>
                <c:pt idx="73">
                  <c:v>-0.9756242855704816</c:v>
                </c:pt>
                <c:pt idx="74">
                  <c:v>-0.9994636788063234</c:v>
                </c:pt>
                <c:pt idx="75">
                  <c:v>-0.987896572945206</c:v>
                </c:pt>
                <c:pt idx="76">
                  <c:v>-0.9413327384789582</c:v>
                </c:pt>
                <c:pt idx="77">
                  <c:v>-0.8614217224575954</c:v>
                </c:pt>
                <c:pt idx="78">
                  <c:v>-0.7509944124627338</c:v>
                </c:pt>
                <c:pt idx="79">
                  <c:v>-0.6139627510036573</c:v>
                </c:pt>
                <c:pt idx="80">
                  <c:v>-0.4551811530036772</c:v>
                </c:pt>
                <c:pt idx="81">
                  <c:v>-0.2802745357313231</c:v>
                </c:pt>
                <c:pt idx="82">
                  <c:v>-0.095439053301898</c:v>
                </c:pt>
                <c:pt idx="83">
                  <c:v>0.09277740517118262</c:v>
                </c:pt>
                <c:pt idx="84">
                  <c:v>0.27770717781258336</c:v>
                </c:pt>
                <c:pt idx="85">
                  <c:v>0.45279903523112175</c:v>
                </c:pt>
                <c:pt idx="86">
                  <c:v>0.6118502610869663</c:v>
                </c:pt>
                <c:pt idx="87">
                  <c:v>0.7492263864103722</c:v>
                </c:pt>
                <c:pt idx="88">
                  <c:v>0.8600607934739116</c:v>
                </c:pt>
                <c:pt idx="89">
                  <c:v>0.9404271181516661</c:v>
                </c:pt>
                <c:pt idx="90">
                  <c:v>0.9874783433258977</c:v>
                </c:pt>
                <c:pt idx="91">
                  <c:v>0.9995476558877675</c:v>
                </c:pt>
                <c:pt idx="92">
                  <c:v>0.9762074944227028</c:v>
                </c:pt>
                <c:pt idx="93">
                  <c:v>0.9182846957866712</c:v>
                </c:pt>
                <c:pt idx="94">
                  <c:v>0.8278312039983377</c:v>
                </c:pt>
                <c:pt idx="95">
                  <c:v>0.7080513790992249</c:v>
                </c:pt>
                <c:pt idx="96">
                  <c:v>0.56318848110172</c:v>
                </c:pt>
                <c:pt idx="97">
                  <c:v>0.39837435038773544</c:v>
                </c:pt>
                <c:pt idx="98">
                  <c:v>0.21944760970467253</c:v>
                </c:pt>
                <c:pt idx="99">
                  <c:v>0.032746828043820904</c:v>
                </c:pt>
                <c:pt idx="100">
                  <c:v>-0.1551140263261587</c:v>
                </c:pt>
                <c:pt idx="101">
                  <c:v>-0.3374798889825809</c:v>
                </c:pt>
                <c:pt idx="102">
                  <c:v>-0.507890358323699</c:v>
                </c:pt>
                <c:pt idx="103">
                  <c:v>-0.6603085585161964</c:v>
                </c:pt>
                <c:pt idx="104">
                  <c:v>-0.7893349988312981</c:v>
                </c:pt>
                <c:pt idx="105">
                  <c:v>-0.8903988532956685</c:v>
                </c:pt>
                <c:pt idx="106">
                  <c:v>-0.9599198844802492</c:v>
                </c:pt>
                <c:pt idx="107">
                  <c:v>-0.9954352751961497</c:v>
                </c:pt>
                <c:pt idx="108">
                  <c:v>-0.9956868750213117</c:v>
                </c:pt>
                <c:pt idx="109">
                  <c:v>-0.9606657709064994</c:v>
                </c:pt>
                <c:pt idx="110">
                  <c:v>-0.8916126029244867</c:v>
                </c:pt>
                <c:pt idx="111">
                  <c:v>-0.7909736139769942</c:v>
                </c:pt>
                <c:pt idx="112">
                  <c:v>-0.6623139904203079</c:v>
                </c:pt>
                <c:pt idx="113">
                  <c:v>-0.5101915635612174</c:v>
                </c:pt>
                <c:pt idx="114">
                  <c:v>-0.3399953462107423</c:v>
                </c:pt>
                <c:pt idx="115">
                  <c:v>-0.15775462421858052</c:v>
                </c:pt>
                <c:pt idx="116">
                  <c:v>0.030074633983942473</c:v>
                </c:pt>
                <c:pt idx="117">
                  <c:v>0.21683848328406954</c:v>
                </c:pt>
                <c:pt idx="118">
                  <c:v>0.3959207212106599</c:v>
                </c:pt>
                <c:pt idx="119">
                  <c:v>0.5609772702049948</c:v>
                </c:pt>
                <c:pt idx="120">
                  <c:v>0.7061609197312392</c:v>
                </c:pt>
                <c:pt idx="121">
                  <c:v>0.8263284666246967</c:v>
                </c:pt>
                <c:pt idx="122">
                  <c:v>0.9172229156280047</c:v>
                </c:pt>
                <c:pt idx="123">
                  <c:v>0.9756242855704745</c:v>
                </c:pt>
                <c:pt idx="124">
                  <c:v>0.9994636788063223</c:v>
                </c:pt>
                <c:pt idx="125">
                  <c:v>0.987896572945211</c:v>
                </c:pt>
                <c:pt idx="126">
                  <c:v>0.941332738478969</c:v>
                </c:pt>
                <c:pt idx="127">
                  <c:v>0.8614217224576118</c:v>
                </c:pt>
                <c:pt idx="128">
                  <c:v>0.7509944124627552</c:v>
                </c:pt>
                <c:pt idx="129">
                  <c:v>0.6139627510036828</c:v>
                </c:pt>
                <c:pt idx="130">
                  <c:v>0.455181153003706</c:v>
                </c:pt>
                <c:pt idx="131">
                  <c:v>0.2802745357313678</c:v>
                </c:pt>
                <c:pt idx="132">
                  <c:v>0.0954390533019302</c:v>
                </c:pt>
                <c:pt idx="133">
                  <c:v>-0.09277740517115042</c:v>
                </c:pt>
                <c:pt idx="134">
                  <c:v>-0.2777071778125523</c:v>
                </c:pt>
                <c:pt idx="135">
                  <c:v>-0.45279903523109294</c:v>
                </c:pt>
                <c:pt idx="136">
                  <c:v>-0.6118502610869406</c:v>
                </c:pt>
                <c:pt idx="137">
                  <c:v>-0.7492263864103508</c:v>
                </c:pt>
                <c:pt idx="138">
                  <c:v>-0.8600607934738951</c:v>
                </c:pt>
                <c:pt idx="139">
                  <c:v>-0.9404271181516551</c:v>
                </c:pt>
                <c:pt idx="140">
                  <c:v>-0.9874783433258926</c:v>
                </c:pt>
                <c:pt idx="141">
                  <c:v>-0.999547655887769</c:v>
                </c:pt>
                <c:pt idx="142">
                  <c:v>-0.9762074944227129</c:v>
                </c:pt>
                <c:pt idx="143">
                  <c:v>-0.9182846957866839</c:v>
                </c:pt>
                <c:pt idx="144">
                  <c:v>-0.8278312039983557</c:v>
                </c:pt>
                <c:pt idx="145">
                  <c:v>-0.7080513790992476</c:v>
                </c:pt>
                <c:pt idx="146">
                  <c:v>-0.5631884811017468</c:v>
                </c:pt>
                <c:pt idx="147">
                  <c:v>-0.3983743503877651</c:v>
                </c:pt>
                <c:pt idx="148">
                  <c:v>-0.2194476097047041</c:v>
                </c:pt>
                <c:pt idx="149">
                  <c:v>-0.032746828043853225</c:v>
                </c:pt>
                <c:pt idx="150">
                  <c:v>0.15511402632612672</c:v>
                </c:pt>
                <c:pt idx="151">
                  <c:v>0.33747988898255044</c:v>
                </c:pt>
                <c:pt idx="152">
                  <c:v>0.5078903583236711</c:v>
                </c:pt>
                <c:pt idx="153">
                  <c:v>0.6603085585161614</c:v>
                </c:pt>
                <c:pt idx="154">
                  <c:v>0.7893349988312783</c:v>
                </c:pt>
                <c:pt idx="155">
                  <c:v>0.8903988532956474</c:v>
                </c:pt>
                <c:pt idx="156">
                  <c:v>0.9599198844802401</c:v>
                </c:pt>
                <c:pt idx="157">
                  <c:v>0.9954352751961467</c:v>
                </c:pt>
                <c:pt idx="158">
                  <c:v>0.9956868750213147</c:v>
                </c:pt>
                <c:pt idx="159">
                  <c:v>0.9606657709065084</c:v>
                </c:pt>
                <c:pt idx="160">
                  <c:v>0.8916126029245014</c:v>
                </c:pt>
                <c:pt idx="161">
                  <c:v>0.7909736139770139</c:v>
                </c:pt>
                <c:pt idx="162">
                  <c:v>0.6623139904203321</c:v>
                </c:pt>
                <c:pt idx="163">
                  <c:v>0.5101915635612453</c:v>
                </c:pt>
                <c:pt idx="164">
                  <c:v>0.33999534621075933</c:v>
                </c:pt>
                <c:pt idx="165">
                  <c:v>0.15775462421859843</c:v>
                </c:pt>
                <c:pt idx="166">
                  <c:v>-0.030074633983910144</c:v>
                </c:pt>
                <c:pt idx="167">
                  <c:v>-0.21683848328406571</c:v>
                </c:pt>
                <c:pt idx="168">
                  <c:v>-0.3959207212106563</c:v>
                </c:pt>
                <c:pt idx="169">
                  <c:v>-0.5609772702049916</c:v>
                </c:pt>
                <c:pt idx="170">
                  <c:v>-0.7061609197312364</c:v>
                </c:pt>
                <c:pt idx="171">
                  <c:v>-0.8263284666246945</c:v>
                </c:pt>
                <c:pt idx="172">
                  <c:v>-0.9172229156280088</c:v>
                </c:pt>
                <c:pt idx="173">
                  <c:v>-0.9756242855704768</c:v>
                </c:pt>
                <c:pt idx="174">
                  <c:v>-0.9994636788063221</c:v>
                </c:pt>
                <c:pt idx="175">
                  <c:v>-0.9878965729452095</c:v>
                </c:pt>
                <c:pt idx="176">
                  <c:v>-0.9413327384789608</c:v>
                </c:pt>
                <c:pt idx="177">
                  <c:v>-0.8614217224576065</c:v>
                </c:pt>
                <c:pt idx="178">
                  <c:v>-0.750994412462739</c:v>
                </c:pt>
                <c:pt idx="179">
                  <c:v>-0.6139627510036635</c:v>
                </c:pt>
                <c:pt idx="180">
                  <c:v>-0.4551811530036715</c:v>
                </c:pt>
                <c:pt idx="181">
                  <c:v>-0.28027453573133065</c:v>
                </c:pt>
                <c:pt idx="182">
                  <c:v>-0.09543905330190582</c:v>
                </c:pt>
                <c:pt idx="183">
                  <c:v>0.09277740517118896</c:v>
                </c:pt>
                <c:pt idx="184">
                  <c:v>0.2777071778126031</c:v>
                </c:pt>
                <c:pt idx="185">
                  <c:v>0.4527990352311274</c:v>
                </c:pt>
                <c:pt idx="186">
                  <c:v>0.6118502610869825</c:v>
                </c:pt>
                <c:pt idx="187">
                  <c:v>0.7492263864103857</c:v>
                </c:pt>
                <c:pt idx="188">
                  <c:v>0.8600607934739221</c:v>
                </c:pt>
                <c:pt idx="189">
                  <c:v>0.940427118151678</c:v>
                </c:pt>
                <c:pt idx="190">
                  <c:v>0.9874783433259009</c:v>
                </c:pt>
                <c:pt idx="191">
                  <c:v>0.999547655887767</c:v>
                </c:pt>
                <c:pt idx="192">
                  <c:v>0.9762074944226953</c:v>
                </c:pt>
                <c:pt idx="193">
                  <c:v>0.9182846957866574</c:v>
                </c:pt>
                <c:pt idx="194">
                  <c:v>0.8278312039983101</c:v>
                </c:pt>
                <c:pt idx="195">
                  <c:v>0.7080513790991902</c:v>
                </c:pt>
                <c:pt idx="196">
                  <c:v>0.5631884811016795</c:v>
                </c:pt>
                <c:pt idx="197">
                  <c:v>0.39837435038767743</c:v>
                </c:pt>
                <c:pt idx="198">
                  <c:v>0.2194476097046247</c:v>
                </c:pt>
                <c:pt idx="199">
                  <c:v>0.03274682804377193</c:v>
                </c:pt>
                <c:pt idx="200">
                  <c:v>-0.15511402632622115</c:v>
                </c:pt>
                <c:pt idx="201">
                  <c:v>-0.33747988898264036</c:v>
                </c:pt>
                <c:pt idx="202">
                  <c:v>-0.5078903583237535</c:v>
                </c:pt>
                <c:pt idx="203">
                  <c:v>-0.6603085585162439</c:v>
                </c:pt>
                <c:pt idx="204">
                  <c:v>-0.7893349988313457</c:v>
                </c:pt>
                <c:pt idx="205">
                  <c:v>-0.8903988532957038</c:v>
                </c:pt>
                <c:pt idx="206">
                  <c:v>-0.9599198844802749</c:v>
                </c:pt>
                <c:pt idx="207">
                  <c:v>-0.9954352751961572</c:v>
                </c:pt>
                <c:pt idx="208">
                  <c:v>-0.9956868750213032</c:v>
                </c:pt>
                <c:pt idx="209">
                  <c:v>-0.96066577090647</c:v>
                </c:pt>
                <c:pt idx="210">
                  <c:v>-0.8916126029244452</c:v>
                </c:pt>
                <c:pt idx="211">
                  <c:v>-0.7909736139769381</c:v>
                </c:pt>
                <c:pt idx="212">
                  <c:v>-0.6623139904202286</c:v>
                </c:pt>
                <c:pt idx="213">
                  <c:v>-0.5101915635611264</c:v>
                </c:pt>
                <c:pt idx="214">
                  <c:v>-0.3399953462106294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Sheet3!$G$2:$G$216</c:f>
              <c:numCache>
                <c:ptCount val="215"/>
                <c:pt idx="0">
                  <c:v>-3.438390740541936</c:v>
                </c:pt>
                <c:pt idx="1">
                  <c:v>-3.5830376484047046</c:v>
                </c:pt>
                <c:pt idx="2">
                  <c:v>-3.600753661275744</c:v>
                </c:pt>
                <c:pt idx="3">
                  <c:v>-3.4909111805669157</c:v>
                </c:pt>
                <c:pt idx="4">
                  <c:v>-3.2574014309184776</c:v>
                </c:pt>
                <c:pt idx="5">
                  <c:v>-2.9084966116263478</c:v>
                </c:pt>
                <c:pt idx="6">
                  <c:v>-2.456556849857772</c:v>
                </c:pt>
                <c:pt idx="7">
                  <c:v>-1.9175923369846812</c:v>
                </c:pt>
                <c:pt idx="8">
                  <c:v>-1.310696159572484</c:v>
                </c:pt>
                <c:pt idx="9">
                  <c:v>-0.6573679172694389</c:v>
                </c:pt>
                <c:pt idx="10">
                  <c:v>0.01924791122880402</c:v>
                </c:pt>
                <c:pt idx="11">
                  <c:v>0.6951818728757616</c:v>
                </c:pt>
                <c:pt idx="12">
                  <c:v>1.3464886700984013</c:v>
                </c:pt>
                <c:pt idx="13">
                  <c:v>1.9500954349008075</c:v>
                </c:pt>
                <c:pt idx="14">
                  <c:v>2.4846190967160786</c:v>
                </c:pt>
                <c:pt idx="15">
                  <c:v>2.9311238883417388</c:v>
                </c:pt>
                <c:pt idx="16">
                  <c:v>3.2737921549326923</c:v>
                </c:pt>
                <c:pt idx="17">
                  <c:v>3.500484702310192</c:v>
                </c:pt>
                <c:pt idx="18">
                  <c:v>3.603170833967559</c:v>
                </c:pt>
                <c:pt idx="19">
                  <c:v>3.5782128424973747</c:v>
                </c:pt>
                <c:pt idx="20">
                  <c:v>3.426494877190126</c:v>
                </c:pt>
                <c:pt idx="21">
                  <c:v>3.1533916226046483</c:v>
                </c:pt>
                <c:pt idx="22">
                  <c:v>2.7685778976882607</c:v>
                </c:pt>
                <c:pt idx="23">
                  <c:v>2.2856859204922495</c:v>
                </c:pt>
                <c:pt idx="24">
                  <c:v>1.7218223800508727</c:v>
                </c:pt>
                <c:pt idx="25">
                  <c:v>1.0969624233943427</c:v>
                </c:pt>
                <c:pt idx="26">
                  <c:v>0.4332420260066424</c:v>
                </c:pt>
                <c:pt idx="27">
                  <c:v>-0.24582618614205823</c:v>
                </c:pt>
                <c:pt idx="28">
                  <c:v>-0.9161858830918442</c:v>
                </c:pt>
                <c:pt idx="29">
                  <c:v>-1.5540892383752927</c:v>
                </c:pt>
                <c:pt idx="30">
                  <c:v>-2.136938207609665</c:v>
                </c:pt>
                <c:pt idx="31">
                  <c:v>-2.6440850754846794</c:v>
                </c:pt>
                <c:pt idx="32">
                  <c:v>-3.057563911371477</c:v>
                </c:pt>
                <c:pt idx="33">
                  <c:v>-3.3627270213720672</c:v>
                </c:pt>
                <c:pt idx="34">
                  <c:v>-3.548763850177791</c:v>
                </c:pt>
                <c:pt idx="35">
                  <c:v>-3.609083950380918</c:v>
                </c:pt>
                <c:pt idx="36">
                  <c:v>-3.541550452359629</c:v>
                </c:pt>
                <c:pt idx="37">
                  <c:v>-3.348555763949636</c:v>
                </c:pt>
                <c:pt idx="38">
                  <c:v>-3.0369368182039986</c:v>
                </c:pt>
                <c:pt idx="39">
                  <c:v>-2.617732871630989</c:v>
                </c:pt>
                <c:pt idx="40">
                  <c:v>-2.105794433029031</c:v>
                </c:pt>
                <c:pt idx="41">
                  <c:v>-1.5192571768088254</c:v>
                </c:pt>
                <c:pt idx="42">
                  <c:v>-0.8788994776856213</c:v>
                </c:pt>
                <c:pt idx="43">
                  <c:v>-0.2074063263965502</c:v>
                </c:pt>
                <c:pt idx="44">
                  <c:v>0.4714342974059116</c:v>
                </c:pt>
                <c:pt idx="45">
                  <c:v>1.1335741261927788</c:v>
                </c:pt>
                <c:pt idx="46">
                  <c:v>1.7555565264242445</c:v>
                </c:pt>
                <c:pt idx="47">
                  <c:v>2.315347461487292</c:v>
                </c:pt>
                <c:pt idx="48">
                  <c:v>2.7931160584277728</c:v>
                </c:pt>
                <c:pt idx="49">
                  <c:v>3.171937126511162</c:v>
                </c:pt>
                <c:pt idx="50">
                  <c:v>3.4383907405419314</c:v>
                </c:pt>
                <c:pt idx="51">
                  <c:v>3.5830376484046904</c:v>
                </c:pt>
                <c:pt idx="52">
                  <c:v>3.600753661275738</c:v>
                </c:pt>
                <c:pt idx="53">
                  <c:v>3.4909111805669197</c:v>
                </c:pt>
                <c:pt idx="54">
                  <c:v>3.2574014309185273</c:v>
                </c:pt>
                <c:pt idx="55">
                  <c:v>2.9084966116263566</c:v>
                </c:pt>
                <c:pt idx="56">
                  <c:v>2.4565568498577828</c:v>
                </c:pt>
                <c:pt idx="57">
                  <c:v>1.9175923369847803</c:v>
                </c:pt>
                <c:pt idx="58">
                  <c:v>1.310696159572497</c:v>
                </c:pt>
                <c:pt idx="59">
                  <c:v>0.6573679172694528</c:v>
                </c:pt>
                <c:pt idx="60">
                  <c:v>-0.019247911228687294</c:v>
                </c:pt>
                <c:pt idx="61">
                  <c:v>-0.6951818728757477</c:v>
                </c:pt>
                <c:pt idx="62">
                  <c:v>-1.3464886700983882</c:v>
                </c:pt>
                <c:pt idx="63">
                  <c:v>-1.9500954349007094</c:v>
                </c:pt>
                <c:pt idx="64">
                  <c:v>-2.484619096716068</c:v>
                </c:pt>
                <c:pt idx="65">
                  <c:v>-2.9311238883417308</c:v>
                </c:pt>
                <c:pt idx="66">
                  <c:v>-3.2737921549326434</c:v>
                </c:pt>
                <c:pt idx="67">
                  <c:v>-3.500484702310188</c:v>
                </c:pt>
                <c:pt idx="68">
                  <c:v>-3.603170833967558</c:v>
                </c:pt>
                <c:pt idx="69">
                  <c:v>-3.5782128424973902</c:v>
                </c:pt>
                <c:pt idx="70">
                  <c:v>-3.4264948771901307</c:v>
                </c:pt>
                <c:pt idx="71">
                  <c:v>-3.1533916226046554</c:v>
                </c:pt>
                <c:pt idx="72">
                  <c:v>-2.7685778976883357</c:v>
                </c:pt>
                <c:pt idx="73">
                  <c:v>-2.2856859204923397</c:v>
                </c:pt>
                <c:pt idx="74">
                  <c:v>-1.7218223800508854</c:v>
                </c:pt>
                <c:pt idx="75">
                  <c:v>-1.096962423394454</c:v>
                </c:pt>
                <c:pt idx="76">
                  <c:v>-0.4332420260067583</c:v>
                </c:pt>
                <c:pt idx="77">
                  <c:v>0.2458261861420441</c:v>
                </c:pt>
                <c:pt idx="78">
                  <c:v>0.9161858830917312</c:v>
                </c:pt>
                <c:pt idx="79">
                  <c:v>1.554089238375187</c:v>
                </c:pt>
                <c:pt idx="80">
                  <c:v>2.136938207609571</c:v>
                </c:pt>
                <c:pt idx="81">
                  <c:v>2.6440850754845995</c:v>
                </c:pt>
                <c:pt idx="82">
                  <c:v>3.0575639113714144</c:v>
                </c:pt>
                <c:pt idx="83">
                  <c:v>3.3627270213720246</c:v>
                </c:pt>
                <c:pt idx="84">
                  <c:v>3.5487638501777696</c:v>
                </c:pt>
                <c:pt idx="85">
                  <c:v>3.609083950380919</c:v>
                </c:pt>
                <c:pt idx="86">
                  <c:v>3.541550452359651</c:v>
                </c:pt>
                <c:pt idx="87">
                  <c:v>3.3485557639496797</c:v>
                </c:pt>
                <c:pt idx="88">
                  <c:v>3.0369368182040617</c:v>
                </c:pt>
                <c:pt idx="89">
                  <c:v>2.6177328716310693</c:v>
                </c:pt>
                <c:pt idx="90">
                  <c:v>2.105794433029126</c:v>
                </c:pt>
                <c:pt idx="91">
                  <c:v>1.5192571768089311</c:v>
                </c:pt>
                <c:pt idx="92">
                  <c:v>0.8788994776857345</c:v>
                </c:pt>
                <c:pt idx="93">
                  <c:v>0.20740632639666678</c:v>
                </c:pt>
                <c:pt idx="94">
                  <c:v>-0.47143429740579584</c:v>
                </c:pt>
                <c:pt idx="95">
                  <c:v>-1.1335741261925705</c:v>
                </c:pt>
                <c:pt idx="96">
                  <c:v>-1.7555565264241426</c:v>
                </c:pt>
                <c:pt idx="97">
                  <c:v>-2.3153474614872023</c:v>
                </c:pt>
                <c:pt idx="98">
                  <c:v>-2.7931160584276986</c:v>
                </c:pt>
                <c:pt idx="99">
                  <c:v>-3.1719371265111063</c:v>
                </c:pt>
                <c:pt idx="100">
                  <c:v>-3.438390740541896</c:v>
                </c:pt>
                <c:pt idx="101">
                  <c:v>-3.5830376484046766</c:v>
                </c:pt>
                <c:pt idx="102">
                  <c:v>-3.6007536612757463</c:v>
                </c:pt>
                <c:pt idx="103">
                  <c:v>-3.490911180566949</c:v>
                </c:pt>
                <c:pt idx="104">
                  <c:v>-3.2574014309185775</c:v>
                </c:pt>
                <c:pt idx="105">
                  <c:v>-2.9084966116264255</c:v>
                </c:pt>
                <c:pt idx="106">
                  <c:v>-2.456556849857868</c:v>
                </c:pt>
                <c:pt idx="107">
                  <c:v>-1.917592336984879</c:v>
                </c:pt>
                <c:pt idx="108">
                  <c:v>-1.3106961595726059</c:v>
                </c:pt>
                <c:pt idx="109">
                  <c:v>-0.6573679172695674</c:v>
                </c:pt>
                <c:pt idx="110">
                  <c:v>0.019247911228570568</c:v>
                </c:pt>
                <c:pt idx="111">
                  <c:v>0.6951818728756333</c:v>
                </c:pt>
                <c:pt idx="112">
                  <c:v>1.3464886700982799</c:v>
                </c:pt>
                <c:pt idx="113">
                  <c:v>1.9500954349006108</c:v>
                </c:pt>
                <c:pt idx="114">
                  <c:v>2.484619096715983</c:v>
                </c:pt>
                <c:pt idx="115">
                  <c:v>2.9311238883416624</c:v>
                </c:pt>
                <c:pt idx="116">
                  <c:v>3.273792154932594</c:v>
                </c:pt>
                <c:pt idx="117">
                  <c:v>3.5004847023101595</c:v>
                </c:pt>
                <c:pt idx="118">
                  <c:v>3.603170833967551</c:v>
                </c:pt>
                <c:pt idx="119">
                  <c:v>3.5782128424974053</c:v>
                </c:pt>
                <c:pt idx="120">
                  <c:v>3.426494877190199</c:v>
                </c:pt>
                <c:pt idx="121">
                  <c:v>3.1533916226047127</c:v>
                </c:pt>
                <c:pt idx="122">
                  <c:v>2.7685778976884103</c:v>
                </c:pt>
                <c:pt idx="123">
                  <c:v>2.2856859204924302</c:v>
                </c:pt>
                <c:pt idx="124">
                  <c:v>1.721822380050988</c:v>
                </c:pt>
                <c:pt idx="125">
                  <c:v>1.096962423394565</c:v>
                </c:pt>
                <c:pt idx="126">
                  <c:v>0.4332420260068742</c:v>
                </c:pt>
                <c:pt idx="127">
                  <c:v>-0.24582618614192764</c:v>
                </c:pt>
                <c:pt idx="128">
                  <c:v>-0.9161858830916182</c:v>
                </c:pt>
                <c:pt idx="129">
                  <c:v>-1.5540892383750817</c:v>
                </c:pt>
                <c:pt idx="130">
                  <c:v>-2.136938207609477</c:v>
                </c:pt>
                <c:pt idx="131">
                  <c:v>-2.6440850754845204</c:v>
                </c:pt>
                <c:pt idx="132">
                  <c:v>-3.0575639113713526</c:v>
                </c:pt>
                <c:pt idx="133">
                  <c:v>-3.3627270213719824</c:v>
                </c:pt>
                <c:pt idx="134">
                  <c:v>-3.5487638501777488</c:v>
                </c:pt>
                <c:pt idx="135">
                  <c:v>-3.60908395038092</c:v>
                </c:pt>
                <c:pt idx="136">
                  <c:v>-3.5415504523596737</c:v>
                </c:pt>
                <c:pt idx="137">
                  <c:v>-3.3485557639497237</c:v>
                </c:pt>
                <c:pt idx="138">
                  <c:v>-3.0369368182041243</c:v>
                </c:pt>
                <c:pt idx="139">
                  <c:v>-2.6177328716311496</c:v>
                </c:pt>
                <c:pt idx="140">
                  <c:v>-2.1057944330292204</c:v>
                </c:pt>
                <c:pt idx="141">
                  <c:v>-1.5192571768090373</c:v>
                </c:pt>
                <c:pt idx="142">
                  <c:v>-0.8788994776859472</c:v>
                </c:pt>
                <c:pt idx="143">
                  <c:v>-0.2074063263967833</c:v>
                </c:pt>
                <c:pt idx="144">
                  <c:v>0.47143429740568016</c:v>
                </c:pt>
                <c:pt idx="145">
                  <c:v>1.1335741261924597</c:v>
                </c:pt>
                <c:pt idx="146">
                  <c:v>1.755556526424041</c:v>
                </c:pt>
                <c:pt idx="147">
                  <c:v>2.315347461487113</c:v>
                </c:pt>
                <c:pt idx="148">
                  <c:v>2.793116058427625</c:v>
                </c:pt>
                <c:pt idx="149">
                  <c:v>3.1719371265110503</c:v>
                </c:pt>
                <c:pt idx="150">
                  <c:v>3.438390740541861</c:v>
                </c:pt>
                <c:pt idx="151">
                  <c:v>3.5830376484046624</c:v>
                </c:pt>
                <c:pt idx="152">
                  <c:v>3.600753661275761</c:v>
                </c:pt>
                <c:pt idx="153">
                  <c:v>3.490911180566979</c:v>
                </c:pt>
                <c:pt idx="154">
                  <c:v>3.257401430918628</c:v>
                </c:pt>
                <c:pt idx="155">
                  <c:v>2.9084966116264943</c:v>
                </c:pt>
                <c:pt idx="156">
                  <c:v>2.4565568498579538</c:v>
                </c:pt>
                <c:pt idx="157">
                  <c:v>1.9175923369849777</c:v>
                </c:pt>
                <c:pt idx="158">
                  <c:v>1.3106961595727147</c:v>
                </c:pt>
                <c:pt idx="159">
                  <c:v>0.6573679172696824</c:v>
                </c:pt>
                <c:pt idx="160">
                  <c:v>-0.019247911228453846</c:v>
                </c:pt>
                <c:pt idx="161">
                  <c:v>-0.6951818728755186</c:v>
                </c:pt>
                <c:pt idx="162">
                  <c:v>-1.3464886700981715</c:v>
                </c:pt>
                <c:pt idx="163">
                  <c:v>-1.9500954349005126</c:v>
                </c:pt>
                <c:pt idx="164">
                  <c:v>-2.4846190967159734</c:v>
                </c:pt>
                <c:pt idx="165">
                  <c:v>-2.9311238883415944</c:v>
                </c:pt>
                <c:pt idx="166">
                  <c:v>-3.2737921549325453</c:v>
                </c:pt>
                <c:pt idx="167">
                  <c:v>-3.5004847023101564</c:v>
                </c:pt>
                <c:pt idx="168">
                  <c:v>-3.603170833967545</c:v>
                </c:pt>
                <c:pt idx="169">
                  <c:v>-3.578212842497407</c:v>
                </c:pt>
                <c:pt idx="170">
                  <c:v>-3.4264948771901715</c:v>
                </c:pt>
                <c:pt idx="171">
                  <c:v>-3.1533916226047696</c:v>
                </c:pt>
                <c:pt idx="172">
                  <c:v>-2.768577897688354</c:v>
                </c:pt>
                <c:pt idx="173">
                  <c:v>-2.285685920492362</c:v>
                </c:pt>
                <c:pt idx="174">
                  <c:v>-1.7218223800510903</c:v>
                </c:pt>
                <c:pt idx="175">
                  <c:v>-1.0969624233944808</c:v>
                </c:pt>
                <c:pt idx="176">
                  <c:v>-0.4332420260067864</c:v>
                </c:pt>
                <c:pt idx="177">
                  <c:v>0.24582618614191354</c:v>
                </c:pt>
                <c:pt idx="178">
                  <c:v>0.9161858830917038</c:v>
                </c:pt>
                <c:pt idx="179">
                  <c:v>1.5540892383751617</c:v>
                </c:pt>
                <c:pt idx="180">
                  <c:v>2.136938207609631</c:v>
                </c:pt>
                <c:pt idx="181">
                  <c:v>2.6440850754845804</c:v>
                </c:pt>
                <c:pt idx="182">
                  <c:v>3.0575639113713993</c:v>
                </c:pt>
                <c:pt idx="183">
                  <c:v>3.3627270213720517</c:v>
                </c:pt>
                <c:pt idx="184">
                  <c:v>3.5487638501777647</c:v>
                </c:pt>
                <c:pt idx="185">
                  <c:v>3.609083950380918</c:v>
                </c:pt>
                <c:pt idx="186">
                  <c:v>3.541550452359637</c:v>
                </c:pt>
                <c:pt idx="187">
                  <c:v>3.3485557639496903</c:v>
                </c:pt>
                <c:pt idx="188">
                  <c:v>3.0369368182039658</c:v>
                </c:pt>
                <c:pt idx="189">
                  <c:v>2.617732871631018</c:v>
                </c:pt>
                <c:pt idx="190">
                  <c:v>2.1057944330290654</c:v>
                </c:pt>
                <c:pt idx="191">
                  <c:v>1.5192571768087708</c:v>
                </c:pt>
                <c:pt idx="192">
                  <c:v>0.8788994776856625</c:v>
                </c:pt>
                <c:pt idx="193">
                  <c:v>0.20740632639649018</c:v>
                </c:pt>
                <c:pt idx="194">
                  <c:v>-0.47143429740597126</c:v>
                </c:pt>
                <c:pt idx="195">
                  <c:v>-1.1335741261927383</c:v>
                </c:pt>
                <c:pt idx="196">
                  <c:v>-1.7555565264242974</c:v>
                </c:pt>
                <c:pt idx="197">
                  <c:v>-2.315347461487338</c:v>
                </c:pt>
                <c:pt idx="198">
                  <c:v>-2.7931160584278754</c:v>
                </c:pt>
                <c:pt idx="199">
                  <c:v>-3.1719371265111906</c:v>
                </c:pt>
                <c:pt idx="200">
                  <c:v>-3.4383907405419496</c:v>
                </c:pt>
                <c:pt idx="201">
                  <c:v>-3.583037648404722</c:v>
                </c:pt>
                <c:pt idx="202">
                  <c:v>-3.6007536612757343</c:v>
                </c:pt>
                <c:pt idx="203">
                  <c:v>-3.490911180566904</c:v>
                </c:pt>
                <c:pt idx="204">
                  <c:v>-3.257401430918413</c:v>
                </c:pt>
                <c:pt idx="205">
                  <c:v>-2.9084966116262603</c:v>
                </c:pt>
                <c:pt idx="206">
                  <c:v>-2.4565568498576633</c:v>
                </c:pt>
                <c:pt idx="207">
                  <c:v>-1.9175923369845553</c:v>
                </c:pt>
                <c:pt idx="208">
                  <c:v>-1.3106961595723456</c:v>
                </c:pt>
                <c:pt idx="209">
                  <c:v>-0.6573679172691919</c:v>
                </c:pt>
                <c:pt idx="210">
                  <c:v>0.01924791122895258</c:v>
                </c:pt>
                <c:pt idx="211">
                  <c:v>0.6951818728759075</c:v>
                </c:pt>
                <c:pt idx="212">
                  <c:v>1.3464886700986343</c:v>
                </c:pt>
                <c:pt idx="213">
                  <c:v>1.9500954349009325</c:v>
                </c:pt>
                <c:pt idx="214">
                  <c:v>2.4846190967162607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Sheet3!$H$2:$H$216</c:f>
              <c:numCache>
                <c:ptCount val="2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</c:numCache>
            </c:numRef>
          </c:xVal>
          <c:yVal>
            <c:numRef>
              <c:f>Sheet3!$I$2:$I$216</c:f>
              <c:numCache>
                <c:ptCount val="215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-15</c:v>
                </c:pt>
                <c:pt idx="72">
                  <c:v>-15</c:v>
                </c:pt>
                <c:pt idx="73">
                  <c:v>-15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-15</c:v>
                </c:pt>
                <c:pt idx="85">
                  <c:v>-15</c:v>
                </c:pt>
                <c:pt idx="86">
                  <c:v>-15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-15</c:v>
                </c:pt>
                <c:pt idx="97">
                  <c:v>-15</c:v>
                </c:pt>
                <c:pt idx="98">
                  <c:v>-15</c:v>
                </c:pt>
                <c:pt idx="99">
                  <c:v>-15</c:v>
                </c:pt>
                <c:pt idx="100">
                  <c:v>-15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-15</c:v>
                </c:pt>
                <c:pt idx="106">
                  <c:v>-15</c:v>
                </c:pt>
                <c:pt idx="107">
                  <c:v>-15</c:v>
                </c:pt>
                <c:pt idx="108">
                  <c:v>-15</c:v>
                </c:pt>
                <c:pt idx="109">
                  <c:v>-15</c:v>
                </c:pt>
                <c:pt idx="110">
                  <c:v>-15</c:v>
                </c:pt>
                <c:pt idx="111">
                  <c:v>-15</c:v>
                </c:pt>
                <c:pt idx="112">
                  <c:v>-15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-15</c:v>
                </c:pt>
                <c:pt idx="148">
                  <c:v>-15</c:v>
                </c:pt>
                <c:pt idx="149">
                  <c:v>-15</c:v>
                </c:pt>
                <c:pt idx="150">
                  <c:v>-15</c:v>
                </c:pt>
                <c:pt idx="151">
                  <c:v>-15</c:v>
                </c:pt>
                <c:pt idx="152">
                  <c:v>-15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-15</c:v>
                </c:pt>
                <c:pt idx="164">
                  <c:v>-15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-15</c:v>
                </c:pt>
                <c:pt idx="170">
                  <c:v>-15</c:v>
                </c:pt>
                <c:pt idx="171">
                  <c:v>-15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-15</c:v>
                </c:pt>
                <c:pt idx="182">
                  <c:v>-15</c:v>
                </c:pt>
                <c:pt idx="183">
                  <c:v>-15</c:v>
                </c:pt>
                <c:pt idx="184">
                  <c:v>-15</c:v>
                </c:pt>
                <c:pt idx="185">
                  <c:v>-15</c:v>
                </c:pt>
                <c:pt idx="186">
                  <c:v>-15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-15</c:v>
                </c:pt>
                <c:pt idx="197">
                  <c:v>-15</c:v>
                </c:pt>
                <c:pt idx="198">
                  <c:v>-15</c:v>
                </c:pt>
                <c:pt idx="199">
                  <c:v>-15</c:v>
                </c:pt>
                <c:pt idx="200">
                  <c:v>-15</c:v>
                </c:pt>
                <c:pt idx="201">
                  <c:v>-15</c:v>
                </c:pt>
                <c:pt idx="202">
                  <c:v>-15</c:v>
                </c:pt>
                <c:pt idx="203">
                  <c:v>-15</c:v>
                </c:pt>
                <c:pt idx="204">
                  <c:v>-15</c:v>
                </c:pt>
                <c:pt idx="205">
                  <c:v>-15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-15</c:v>
                </c:pt>
                <c:pt idx="210">
                  <c:v>-15</c:v>
                </c:pt>
                <c:pt idx="211">
                  <c:v>-15</c:v>
                </c:pt>
                <c:pt idx="212">
                  <c:v>-15</c:v>
                </c:pt>
                <c:pt idx="213">
                  <c:v>-15</c:v>
                </c:pt>
                <c:pt idx="214">
                  <c:v>-15</c:v>
                </c:pt>
              </c:numCache>
            </c:numRef>
          </c:yVal>
          <c:smooth val="0"/>
        </c:ser>
        <c:axId val="6938995"/>
        <c:axId val="62450956"/>
      </c:scatterChart>
      <c:valAx>
        <c:axId val="693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0956"/>
        <c:crosses val="autoZero"/>
        <c:crossBetween val="midCat"/>
        <c:dispUnits/>
      </c:valAx>
      <c:valAx>
        <c:axId val="62450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38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425"/>
          <c:w val="0.951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Sheet2!$A$1:$A$215</c:f>
              <c:numCache/>
            </c:numRef>
          </c:xVal>
          <c:yVal>
            <c:numRef>
              <c:f>Sheet2!$B$1:$B$215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Sheet2!$A$1:$A$215</c:f>
              <c:numCache/>
            </c:numRef>
          </c:xVal>
          <c:yVal>
            <c:numRef>
              <c:f>Sheet2!$D$1:$D$215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Sheet2!$A$1:$A$215</c:f>
              <c:numCache/>
            </c:numRef>
          </c:xVal>
          <c:yVal>
            <c:numRef>
              <c:f>Sheet2!$E$1:$E$215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Sheet2!$A$1:$A$215</c:f>
              <c:numCache/>
            </c:numRef>
          </c:xVal>
          <c:yVal>
            <c:numRef>
              <c:f>Sheet2!$F$1:$F$215</c:f>
              <c:numCache/>
            </c:numRef>
          </c:yVal>
          <c:smooth val="0"/>
        </c:ser>
        <c:axId val="25187693"/>
        <c:axId val="25362646"/>
      </c:scatterChart>
      <c:val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2646"/>
        <c:crosses val="autoZero"/>
        <c:crossBetween val="midCat"/>
        <c:dispUnits/>
      </c:valAx>
      <c:valAx>
        <c:axId val="25362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Vout vs Vin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275"/>
          <c:w val="0.9152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Sheet3!$A$2:$A$216</c:f>
              <c:numCache/>
            </c:numRef>
          </c:xVal>
          <c:yVal>
            <c:numRef>
              <c:f>Sheet3!$B$2:$B$216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Sheet3!$A$2:$A$216</c:f>
              <c:numCache/>
            </c:numRef>
          </c:xVal>
          <c:yVal>
            <c:numRef>
              <c:f>Sheet3!$G$2:$G$216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Sheet3!$A$2:$A$216</c:f>
              <c:numCache/>
            </c:numRef>
          </c:xVal>
          <c:yVal>
            <c:numRef>
              <c:f>Sheet3!$H$2:$H$216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Sheet3!$A$2:$A$216</c:f>
              <c:numCache/>
            </c:numRef>
          </c:xVal>
          <c:yVal>
            <c:numRef>
              <c:f>Sheet3!$I$2:$I$216</c:f>
              <c:numCache/>
            </c:numRef>
          </c:yVal>
          <c:smooth val="0"/>
        </c:ser>
        <c:axId val="26937223"/>
        <c:axId val="41108416"/>
      </c:scatterChart>
      <c:valAx>
        <c:axId val="2693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416"/>
        <c:crosses val="autoZero"/>
        <c:crossBetween val="midCat"/>
        <c:dispUnits/>
      </c:valAx>
      <c:valAx>
        <c:axId val="4110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72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Relationship Id="rId9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76200</xdr:rowOff>
    </xdr:from>
    <xdr:to>
      <xdr:col>4</xdr:col>
      <xdr:colOff>695325</xdr:colOff>
      <xdr:row>21</xdr:row>
      <xdr:rowOff>123825</xdr:rowOff>
    </xdr:to>
    <xdr:grpSp>
      <xdr:nvGrpSpPr>
        <xdr:cNvPr id="1" name="Group 91"/>
        <xdr:cNvGrpSpPr>
          <a:grpSpLocks/>
        </xdr:cNvGrpSpPr>
      </xdr:nvGrpSpPr>
      <xdr:grpSpPr>
        <a:xfrm>
          <a:off x="342900" y="1562100"/>
          <a:ext cx="3695700" cy="2085975"/>
          <a:chOff x="796" y="1172"/>
          <a:chExt cx="3636" cy="1976"/>
        </a:xfrm>
        <a:solidFill>
          <a:srgbClr val="FFFFFF"/>
        </a:solidFill>
      </xdr:grpSpPr>
      <xdr:sp>
        <xdr:nvSpPr>
          <xdr:cNvPr id="2" name="Line 92"/>
          <xdr:cNvSpPr>
            <a:spLocks/>
          </xdr:cNvSpPr>
        </xdr:nvSpPr>
        <xdr:spPr>
          <a:xfrm>
            <a:off x="796" y="1880"/>
            <a:ext cx="59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93"/>
          <xdr:cNvSpPr>
            <a:spLocks/>
          </xdr:cNvSpPr>
        </xdr:nvSpPr>
        <xdr:spPr>
          <a:xfrm flipV="1">
            <a:off x="2921" y="1172"/>
            <a:ext cx="754" cy="250"/>
          </a:xfrm>
          <a:prstGeom prst="roundRect">
            <a:avLst/>
          </a:prstGeom>
          <a:noFill/>
          <a:ln w="4717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94"/>
          <xdr:cNvSpPr>
            <a:spLocks/>
          </xdr:cNvSpPr>
        </xdr:nvSpPr>
        <xdr:spPr>
          <a:xfrm>
            <a:off x="2175" y="1880"/>
            <a:ext cx="74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95"/>
          <xdr:cNvSpPr>
            <a:spLocks/>
          </xdr:cNvSpPr>
        </xdr:nvSpPr>
        <xdr:spPr>
          <a:xfrm>
            <a:off x="2922" y="1671"/>
            <a:ext cx="755" cy="1006"/>
          </a:xfrm>
          <a:custGeom>
            <a:pathLst>
              <a:path h="1006" w="755">
                <a:moveTo>
                  <a:pt x="0" y="1005"/>
                </a:moveTo>
                <a:lnTo>
                  <a:pt x="0" y="1005"/>
                </a:lnTo>
                <a:lnTo>
                  <a:pt x="0" y="0"/>
                </a:lnTo>
                <a:lnTo>
                  <a:pt x="754" y="503"/>
                </a:lnTo>
                <a:lnTo>
                  <a:pt x="0" y="1005"/>
                </a:lnTo>
              </a:path>
            </a:pathLst>
          </a:custGeom>
          <a:noFill/>
          <a:ln w="4717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96"/>
          <xdr:cNvSpPr>
            <a:spLocks/>
          </xdr:cNvSpPr>
        </xdr:nvSpPr>
        <xdr:spPr>
          <a:xfrm>
            <a:off x="2671" y="2425"/>
            <a:ext cx="252" cy="628"/>
          </a:xfrm>
          <a:custGeom>
            <a:pathLst>
              <a:path h="628" w="252">
                <a:moveTo>
                  <a:pt x="251" y="0"/>
                </a:moveTo>
                <a:lnTo>
                  <a:pt x="0" y="0"/>
                </a:lnTo>
                <a:lnTo>
                  <a:pt x="0" y="627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7"/>
          <xdr:cNvSpPr>
            <a:spLocks/>
          </xdr:cNvSpPr>
        </xdr:nvSpPr>
        <xdr:spPr>
          <a:xfrm>
            <a:off x="2516" y="3054"/>
            <a:ext cx="284" cy="0"/>
          </a:xfrm>
          <a:prstGeom prst="line">
            <a:avLst/>
          </a:prstGeom>
          <a:noFill/>
          <a:ln w="4717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8"/>
          <xdr:cNvSpPr>
            <a:spLocks/>
          </xdr:cNvSpPr>
        </xdr:nvSpPr>
        <xdr:spPr>
          <a:xfrm>
            <a:off x="2562" y="3102"/>
            <a:ext cx="189" cy="0"/>
          </a:xfrm>
          <a:prstGeom prst="line">
            <a:avLst/>
          </a:prstGeom>
          <a:noFill/>
          <a:ln w="4717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9"/>
          <xdr:cNvSpPr>
            <a:spLocks/>
          </xdr:cNvSpPr>
        </xdr:nvSpPr>
        <xdr:spPr>
          <a:xfrm>
            <a:off x="2610" y="3148"/>
            <a:ext cx="95" cy="0"/>
          </a:xfrm>
          <a:prstGeom prst="line">
            <a:avLst/>
          </a:prstGeom>
          <a:noFill/>
          <a:ln w="4717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00"/>
          <xdr:cNvSpPr txBox="1">
            <a:spLocks noChangeArrowheads="1"/>
          </xdr:cNvSpPr>
        </xdr:nvSpPr>
        <xdr:spPr>
          <a:xfrm>
            <a:off x="2989" y="2325"/>
            <a:ext cx="197" cy="3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+
</a:t>
            </a:r>
          </a:p>
        </xdr:txBody>
      </xdr:sp>
      <xdr:sp>
        <xdr:nvSpPr>
          <xdr:cNvPr id="11" name="Text Box 101"/>
          <xdr:cNvSpPr txBox="1">
            <a:spLocks noChangeArrowheads="1"/>
          </xdr:cNvSpPr>
        </xdr:nvSpPr>
        <xdr:spPr>
          <a:xfrm>
            <a:off x="2998" y="1796"/>
            <a:ext cx="112" cy="3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-
</a:t>
            </a:r>
          </a:p>
        </xdr:txBody>
      </xdr:sp>
      <xdr:sp>
        <xdr:nvSpPr>
          <xdr:cNvPr id="12" name="Line 102"/>
          <xdr:cNvSpPr>
            <a:spLocks/>
          </xdr:cNvSpPr>
        </xdr:nvSpPr>
        <xdr:spPr>
          <a:xfrm flipV="1">
            <a:off x="2437" y="1295"/>
            <a:ext cx="485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03"/>
          <xdr:cNvSpPr>
            <a:spLocks/>
          </xdr:cNvSpPr>
        </xdr:nvSpPr>
        <xdr:spPr>
          <a:xfrm>
            <a:off x="3676" y="1295"/>
            <a:ext cx="377" cy="880"/>
          </a:xfrm>
          <a:custGeom>
            <a:pathLst>
              <a:path h="880" w="377">
                <a:moveTo>
                  <a:pt x="0" y="0"/>
                </a:moveTo>
                <a:lnTo>
                  <a:pt x="376" y="0"/>
                </a:lnTo>
                <a:lnTo>
                  <a:pt x="376" y="879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04"/>
          <xdr:cNvSpPr>
            <a:spLocks/>
          </xdr:cNvSpPr>
        </xdr:nvSpPr>
        <xdr:spPr>
          <a:xfrm>
            <a:off x="3676" y="2174"/>
            <a:ext cx="75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05"/>
          <xdr:cNvSpPr>
            <a:spLocks/>
          </xdr:cNvSpPr>
        </xdr:nvSpPr>
        <xdr:spPr>
          <a:xfrm flipV="1">
            <a:off x="1417" y="1756"/>
            <a:ext cx="752" cy="251"/>
          </a:xfrm>
          <a:prstGeom prst="roundRect">
            <a:avLst/>
          </a:prstGeom>
          <a:noFill/>
          <a:ln w="4717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6"/>
          <xdr:cNvSpPr>
            <a:spLocks/>
          </xdr:cNvSpPr>
        </xdr:nvSpPr>
        <xdr:spPr>
          <a:xfrm>
            <a:off x="2449" y="1289"/>
            <a:ext cx="0" cy="59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428625</xdr:colOff>
      <xdr:row>37</xdr:row>
      <xdr:rowOff>104775</xdr:rowOff>
    </xdr:from>
    <xdr:to>
      <xdr:col>4</xdr:col>
      <xdr:colOff>514350</xdr:colOff>
      <xdr:row>47</xdr:row>
      <xdr:rowOff>85725</xdr:rowOff>
    </xdr:to>
    <xdr:grpSp>
      <xdr:nvGrpSpPr>
        <xdr:cNvPr id="17" name="Group 124"/>
        <xdr:cNvGrpSpPr>
          <a:grpSpLocks/>
        </xdr:cNvGrpSpPr>
      </xdr:nvGrpSpPr>
      <xdr:grpSpPr>
        <a:xfrm>
          <a:off x="428625" y="5248275"/>
          <a:ext cx="3429000" cy="1600200"/>
          <a:chOff x="2089" y="2017"/>
          <a:chExt cx="6888" cy="3520"/>
        </a:xfrm>
        <a:solidFill>
          <a:srgbClr val="FFFFFF"/>
        </a:solidFill>
      </xdr:grpSpPr>
      <xdr:grpSp>
        <xdr:nvGrpSpPr>
          <xdr:cNvPr id="18" name="Group 125"/>
          <xdr:cNvGrpSpPr>
            <a:grpSpLocks/>
          </xdr:cNvGrpSpPr>
        </xdr:nvGrpSpPr>
        <xdr:grpSpPr>
          <a:xfrm>
            <a:off x="3027" y="2017"/>
            <a:ext cx="5950" cy="3520"/>
            <a:chOff x="3028" y="2017"/>
            <a:chExt cx="5949" cy="3520"/>
          </a:xfrm>
          <a:solidFill>
            <a:srgbClr val="FFFFFF"/>
          </a:solidFill>
        </xdr:grpSpPr>
        <xdr:sp>
          <xdr:nvSpPr>
            <xdr:cNvPr id="19" name="Text Box 126"/>
            <xdr:cNvSpPr txBox="1">
              <a:spLocks noChangeArrowheads="1"/>
            </xdr:cNvSpPr>
          </xdr:nvSpPr>
          <xdr:spPr>
            <a:xfrm>
              <a:off x="6624" y="3127"/>
              <a:ext cx="173" cy="5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-
</a:t>
              </a:r>
            </a:p>
          </xdr:txBody>
        </xdr:sp>
        <xdr:grpSp>
          <xdr:nvGrpSpPr>
            <xdr:cNvPr id="20" name="Group 127"/>
            <xdr:cNvGrpSpPr>
              <a:grpSpLocks/>
            </xdr:cNvGrpSpPr>
          </xdr:nvGrpSpPr>
          <xdr:grpSpPr>
            <a:xfrm>
              <a:off x="3028" y="2017"/>
              <a:ext cx="5949" cy="3520"/>
              <a:chOff x="3028" y="2017"/>
              <a:chExt cx="5949" cy="3520"/>
            </a:xfrm>
            <a:solidFill>
              <a:srgbClr val="FFFFFF"/>
            </a:solidFill>
          </xdr:grpSpPr>
          <xdr:sp>
            <xdr:nvSpPr>
              <xdr:cNvPr id="21" name="Text Box 128"/>
              <xdr:cNvSpPr txBox="1">
                <a:spLocks noChangeArrowheads="1"/>
              </xdr:cNvSpPr>
            </xdr:nvSpPr>
            <xdr:spPr>
              <a:xfrm>
                <a:off x="6624" y="4091"/>
                <a:ext cx="268" cy="5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+
</a:t>
                </a:r>
              </a:p>
            </xdr:txBody>
          </xdr:sp>
          <xdr:grpSp>
            <xdr:nvGrpSpPr>
              <xdr:cNvPr id="22" name="Group 129"/>
              <xdr:cNvGrpSpPr>
                <a:grpSpLocks/>
              </xdr:cNvGrpSpPr>
            </xdr:nvGrpSpPr>
            <xdr:grpSpPr>
              <a:xfrm>
                <a:off x="3028" y="2017"/>
                <a:ext cx="5949" cy="3520"/>
                <a:chOff x="3030" y="2017"/>
                <a:chExt cx="5061" cy="2787"/>
              </a:xfrm>
              <a:solidFill>
                <a:srgbClr val="FFFFFF"/>
              </a:solidFill>
            </xdr:grpSpPr>
            <xdr:sp>
              <xdr:nvSpPr>
                <xdr:cNvPr id="23" name="Line 130"/>
                <xdr:cNvSpPr>
                  <a:spLocks/>
                </xdr:cNvSpPr>
              </xdr:nvSpPr>
              <xdr:spPr>
                <a:xfrm>
                  <a:off x="3030" y="3015"/>
                  <a:ext cx="833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" name="AutoShape 131"/>
                <xdr:cNvSpPr>
                  <a:spLocks/>
                </xdr:cNvSpPr>
              </xdr:nvSpPr>
              <xdr:spPr>
                <a:xfrm flipV="1">
                  <a:off x="5987" y="2017"/>
                  <a:ext cx="1050" cy="353"/>
                </a:xfrm>
                <a:prstGeom prst="roundRect">
                  <a:avLst/>
                </a:prstGeom>
                <a:noFill/>
                <a:ln w="47171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" name="Line 132"/>
                <xdr:cNvSpPr>
                  <a:spLocks/>
                </xdr:cNvSpPr>
              </xdr:nvSpPr>
              <xdr:spPr>
                <a:xfrm>
                  <a:off x="4949" y="3015"/>
                  <a:ext cx="1040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" name="Freeform 133"/>
                <xdr:cNvSpPr>
                  <a:spLocks/>
                </xdr:cNvSpPr>
              </xdr:nvSpPr>
              <xdr:spPr>
                <a:xfrm>
                  <a:off x="5989" y="2721"/>
                  <a:ext cx="1051" cy="1419"/>
                </a:xfrm>
                <a:custGeom>
                  <a:pathLst>
                    <a:path h="1006" w="755">
                      <a:moveTo>
                        <a:pt x="0" y="1005"/>
                      </a:moveTo>
                      <a:lnTo>
                        <a:pt x="0" y="1005"/>
                      </a:lnTo>
                      <a:lnTo>
                        <a:pt x="0" y="0"/>
                      </a:lnTo>
                      <a:lnTo>
                        <a:pt x="754" y="503"/>
                      </a:lnTo>
                      <a:lnTo>
                        <a:pt x="0" y="1005"/>
                      </a:lnTo>
                    </a:path>
                  </a:pathLst>
                </a:custGeom>
                <a:noFill/>
                <a:ln w="47171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Freeform 134"/>
                <xdr:cNvSpPr>
                  <a:spLocks/>
                </xdr:cNvSpPr>
              </xdr:nvSpPr>
              <xdr:spPr>
                <a:xfrm>
                  <a:off x="5640" y="3784"/>
                  <a:ext cx="350" cy="886"/>
                </a:xfrm>
                <a:custGeom>
                  <a:pathLst>
                    <a:path h="628" w="252">
                      <a:moveTo>
                        <a:pt x="251" y="0"/>
                      </a:moveTo>
                      <a:lnTo>
                        <a:pt x="0" y="0"/>
                      </a:lnTo>
                      <a:lnTo>
                        <a:pt x="0" y="627"/>
                      </a:lnTo>
                    </a:path>
                  </a:pathLst>
                </a:cu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Line 135"/>
                <xdr:cNvSpPr>
                  <a:spLocks/>
                </xdr:cNvSpPr>
              </xdr:nvSpPr>
              <xdr:spPr>
                <a:xfrm>
                  <a:off x="5424" y="4672"/>
                  <a:ext cx="396" cy="0"/>
                </a:xfrm>
                <a:prstGeom prst="line">
                  <a:avLst/>
                </a:prstGeom>
                <a:noFill/>
                <a:ln w="47171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" name="Line 136"/>
                <xdr:cNvSpPr>
                  <a:spLocks/>
                </xdr:cNvSpPr>
              </xdr:nvSpPr>
              <xdr:spPr>
                <a:xfrm>
                  <a:off x="5488" y="4739"/>
                  <a:ext cx="263" cy="0"/>
                </a:xfrm>
                <a:prstGeom prst="line">
                  <a:avLst/>
                </a:prstGeom>
                <a:noFill/>
                <a:ln w="47171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" name="Line 137"/>
                <xdr:cNvSpPr>
                  <a:spLocks/>
                </xdr:cNvSpPr>
              </xdr:nvSpPr>
              <xdr:spPr>
                <a:xfrm>
                  <a:off x="5555" y="4804"/>
                  <a:ext cx="132" cy="0"/>
                </a:xfrm>
                <a:prstGeom prst="line">
                  <a:avLst/>
                </a:prstGeom>
                <a:noFill/>
                <a:ln w="47171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Line 138"/>
                <xdr:cNvSpPr>
                  <a:spLocks/>
                </xdr:cNvSpPr>
              </xdr:nvSpPr>
              <xdr:spPr>
                <a:xfrm flipV="1">
                  <a:off x="5314" y="2190"/>
                  <a:ext cx="674" cy="2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" name="Freeform 139"/>
                <xdr:cNvSpPr>
                  <a:spLocks/>
                </xdr:cNvSpPr>
              </xdr:nvSpPr>
              <xdr:spPr>
                <a:xfrm>
                  <a:off x="7040" y="2190"/>
                  <a:ext cx="524" cy="1241"/>
                </a:xfrm>
                <a:custGeom>
                  <a:pathLst>
                    <a:path h="880" w="377">
                      <a:moveTo>
                        <a:pt x="0" y="0"/>
                      </a:moveTo>
                      <a:lnTo>
                        <a:pt x="376" y="0"/>
                      </a:lnTo>
                      <a:lnTo>
                        <a:pt x="376" y="879"/>
                      </a:lnTo>
                    </a:path>
                  </a:pathLst>
                </a:custGeom>
                <a:noFill/>
                <a:ln w="28575" cmpd="sng">
                  <a:solidFill>
                    <a:srgbClr val="000000"/>
                  </a:solidFill>
                  <a:headEnd type="none"/>
                  <a:tailEnd type="oval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" name="Line 140"/>
                <xdr:cNvSpPr>
                  <a:spLocks/>
                </xdr:cNvSpPr>
              </xdr:nvSpPr>
              <xdr:spPr>
                <a:xfrm>
                  <a:off x="7040" y="3431"/>
                  <a:ext cx="1051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AutoShape 141"/>
                <xdr:cNvSpPr>
                  <a:spLocks/>
                </xdr:cNvSpPr>
              </xdr:nvSpPr>
              <xdr:spPr>
                <a:xfrm flipV="1">
                  <a:off x="3894" y="2841"/>
                  <a:ext cx="1048" cy="354"/>
                </a:xfrm>
                <a:prstGeom prst="roundRect">
                  <a:avLst/>
                </a:prstGeom>
                <a:noFill/>
                <a:ln w="47171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Line 142"/>
                <xdr:cNvSpPr>
                  <a:spLocks/>
                </xdr:cNvSpPr>
              </xdr:nvSpPr>
              <xdr:spPr>
                <a:xfrm>
                  <a:off x="5331" y="2182"/>
                  <a:ext cx="0" cy="832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oval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36" name="Group 143"/>
          <xdr:cNvGrpSpPr>
            <a:grpSpLocks/>
          </xdr:cNvGrpSpPr>
        </xdr:nvGrpSpPr>
        <xdr:grpSpPr>
          <a:xfrm>
            <a:off x="2873" y="2977"/>
            <a:ext cx="157" cy="640"/>
            <a:chOff x="3969" y="3777"/>
            <a:chExt cx="158" cy="320"/>
          </a:xfrm>
          <a:solidFill>
            <a:srgbClr val="FFFFFF"/>
          </a:solidFill>
        </xdr:grpSpPr>
        <xdr:sp>
          <xdr:nvSpPr>
            <xdr:cNvPr id="37" name="Line 144"/>
            <xdr:cNvSpPr>
              <a:spLocks/>
            </xdr:cNvSpPr>
          </xdr:nvSpPr>
          <xdr:spPr>
            <a:xfrm>
              <a:off x="3969" y="3777"/>
              <a:ext cx="0" cy="320"/>
            </a:xfrm>
            <a:prstGeom prst="line">
              <a:avLst/>
            </a:prstGeom>
            <a:noFill/>
            <a:ln w="476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145"/>
            <xdr:cNvSpPr>
              <a:spLocks/>
            </xdr:cNvSpPr>
          </xdr:nvSpPr>
          <xdr:spPr>
            <a:xfrm>
              <a:off x="4126" y="3777"/>
              <a:ext cx="1" cy="320"/>
            </a:xfrm>
            <a:prstGeom prst="line">
              <a:avLst/>
            </a:prstGeom>
            <a:noFill/>
            <a:ln w="476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" name="Line 146"/>
          <xdr:cNvSpPr>
            <a:spLocks/>
          </xdr:cNvSpPr>
        </xdr:nvSpPr>
        <xdr:spPr>
          <a:xfrm>
            <a:off x="2089" y="3297"/>
            <a:ext cx="784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200025</xdr:colOff>
      <xdr:row>2</xdr:row>
      <xdr:rowOff>152400</xdr:rowOff>
    </xdr:from>
    <xdr:to>
      <xdr:col>12</xdr:col>
      <xdr:colOff>285750</xdr:colOff>
      <xdr:row>20</xdr:row>
      <xdr:rowOff>85725</xdr:rowOff>
    </xdr:to>
    <xdr:graphicFrame>
      <xdr:nvGraphicFramePr>
        <xdr:cNvPr id="40" name="Chart 147"/>
        <xdr:cNvGraphicFramePr/>
      </xdr:nvGraphicFramePr>
      <xdr:xfrm>
        <a:off x="5438775" y="504825"/>
        <a:ext cx="41719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30</xdr:row>
      <xdr:rowOff>95250</xdr:rowOff>
    </xdr:from>
    <xdr:to>
      <xdr:col>12</xdr:col>
      <xdr:colOff>304800</xdr:colOff>
      <xdr:row>47</xdr:row>
      <xdr:rowOff>152400</xdr:rowOff>
    </xdr:to>
    <xdr:graphicFrame>
      <xdr:nvGraphicFramePr>
        <xdr:cNvPr id="41" name="Chart 148"/>
        <xdr:cNvGraphicFramePr/>
      </xdr:nvGraphicFramePr>
      <xdr:xfrm>
        <a:off x="5438775" y="4105275"/>
        <a:ext cx="41910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581025</xdr:colOff>
      <xdr:row>2</xdr:row>
      <xdr:rowOff>19050</xdr:rowOff>
    </xdr:from>
    <xdr:to>
      <xdr:col>4</xdr:col>
      <xdr:colOff>371475</xdr:colOff>
      <xdr:row>3</xdr:row>
      <xdr:rowOff>19050</xdr:rowOff>
    </xdr:to>
    <xdr:pic>
      <xdr:nvPicPr>
        <xdr:cNvPr id="42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371475"/>
          <a:ext cx="1876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0</xdr:rowOff>
    </xdr:from>
    <xdr:to>
      <xdr:col>4</xdr:col>
      <xdr:colOff>371475</xdr:colOff>
      <xdr:row>5</xdr:row>
      <xdr:rowOff>0</xdr:rowOff>
    </xdr:to>
    <xdr:pic>
      <xdr:nvPicPr>
        <xdr:cNvPr id="43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676275"/>
          <a:ext cx="1876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6</xdr:row>
      <xdr:rowOff>0</xdr:rowOff>
    </xdr:from>
    <xdr:to>
      <xdr:col>4</xdr:col>
      <xdr:colOff>371475</xdr:colOff>
      <xdr:row>7</xdr:row>
      <xdr:rowOff>0</xdr:rowOff>
    </xdr:to>
    <xdr:pic>
      <xdr:nvPicPr>
        <xdr:cNvPr id="44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8325" y="1000125"/>
          <a:ext cx="1876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85725</xdr:rowOff>
    </xdr:from>
    <xdr:to>
      <xdr:col>1</xdr:col>
      <xdr:colOff>619125</xdr:colOff>
      <xdr:row>45</xdr:row>
      <xdr:rowOff>85725</xdr:rowOff>
    </xdr:to>
    <xdr:pic>
      <xdr:nvPicPr>
        <xdr:cNvPr id="45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362700"/>
          <a:ext cx="1876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16</xdr:row>
      <xdr:rowOff>57150</xdr:rowOff>
    </xdr:from>
    <xdr:to>
      <xdr:col>2</xdr:col>
      <xdr:colOff>66675</xdr:colOff>
      <xdr:row>17</xdr:row>
      <xdr:rowOff>57150</xdr:rowOff>
    </xdr:to>
    <xdr:pic>
      <xdr:nvPicPr>
        <xdr:cNvPr id="46" name="ScrollBar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2676525"/>
          <a:ext cx="1876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8</xdr:row>
      <xdr:rowOff>9525</xdr:rowOff>
    </xdr:from>
    <xdr:to>
      <xdr:col>7</xdr:col>
      <xdr:colOff>9525</xdr:colOff>
      <xdr:row>9</xdr:row>
      <xdr:rowOff>9525</xdr:rowOff>
    </xdr:to>
    <xdr:pic>
      <xdr:nvPicPr>
        <xdr:cNvPr id="47" name="ScrollBar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71850" y="1333500"/>
          <a:ext cx="1876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476250</xdr:colOff>
      <xdr:row>21</xdr:row>
      <xdr:rowOff>38100</xdr:rowOff>
    </xdr:from>
    <xdr:to>
      <xdr:col>14</xdr:col>
      <xdr:colOff>552450</xdr:colOff>
      <xdr:row>31</xdr:row>
      <xdr:rowOff>9525</xdr:rowOff>
    </xdr:to>
    <xdr:pic>
      <xdr:nvPicPr>
        <xdr:cNvPr id="48" name="SpinButton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801225" y="3562350"/>
          <a:ext cx="1323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10</xdr:row>
      <xdr:rowOff>66675</xdr:rowOff>
    </xdr:from>
    <xdr:to>
      <xdr:col>12</xdr:col>
      <xdr:colOff>457200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4029075" y="1685925"/>
        <a:ext cx="40100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11</xdr:row>
      <xdr:rowOff>95250</xdr:rowOff>
    </xdr:from>
    <xdr:to>
      <xdr:col>17</xdr:col>
      <xdr:colOff>57150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6619875" y="1876425"/>
        <a:ext cx="48006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2"/>
  <sheetViews>
    <sheetView showGridLines="0" tabSelected="1" zoomScale="90" zoomScaleNormal="90" zoomScalePageLayoutView="0" workbookViewId="0" topLeftCell="A1">
      <selection activeCell="B16" sqref="B16"/>
    </sheetView>
  </sheetViews>
  <sheetFormatPr defaultColWidth="9.140625" defaultRowHeight="12.75"/>
  <cols>
    <col min="1" max="1" width="18.8515625" style="0" customWidth="1"/>
    <col min="2" max="2" width="12.421875" style="0" customWidth="1"/>
    <col min="3" max="3" width="9.7109375" style="0" customWidth="1"/>
    <col min="5" max="5" width="12.57421875" style="0" customWidth="1"/>
    <col min="6" max="6" width="8.57421875" style="0" customWidth="1"/>
    <col min="7" max="7" width="7.28125" style="0" customWidth="1"/>
    <col min="8" max="8" width="13.28125" style="0" customWidth="1"/>
    <col min="9" max="9" width="21.7109375" style="0" customWidth="1"/>
    <col min="10" max="10" width="10.57421875" style="0" bestFit="1" customWidth="1"/>
    <col min="11" max="11" width="6.140625" style="0" customWidth="1"/>
    <col min="12" max="13" width="9.57421875" style="0" bestFit="1" customWidth="1"/>
  </cols>
  <sheetData>
    <row r="1" spans="1:11" ht="12.75">
      <c r="A1" s="7"/>
      <c r="B1" s="32">
        <v>10</v>
      </c>
      <c r="C1" s="48" t="s">
        <v>15</v>
      </c>
      <c r="D1" s="49"/>
      <c r="E1" s="49"/>
      <c r="F1" s="49"/>
      <c r="G1" s="49"/>
      <c r="H1" s="49"/>
      <c r="I1" s="7"/>
      <c r="J1" s="7"/>
      <c r="K1" s="7"/>
    </row>
    <row r="2" spans="1:11" ht="15">
      <c r="A2" s="7"/>
      <c r="B2" s="7"/>
      <c r="C2" s="49"/>
      <c r="D2" s="49"/>
      <c r="E2" s="49"/>
      <c r="F2" s="49"/>
      <c r="G2" s="49"/>
      <c r="H2" s="49"/>
      <c r="I2" s="23"/>
      <c r="J2" s="7"/>
      <c r="K2" s="7"/>
    </row>
    <row r="3" spans="1:11" ht="12.75">
      <c r="A3" s="27" t="s">
        <v>9</v>
      </c>
      <c r="B3" s="28">
        <v>300</v>
      </c>
      <c r="C3" s="7"/>
      <c r="D3" s="7"/>
      <c r="E3" s="7"/>
      <c r="F3" s="7"/>
      <c r="G3" s="7"/>
      <c r="H3" s="7"/>
      <c r="I3" s="7"/>
      <c r="J3" s="7"/>
      <c r="K3" s="7"/>
    </row>
    <row r="4" spans="6:11" ht="12.75">
      <c r="F4" s="8"/>
      <c r="G4" s="7"/>
      <c r="H4" s="7"/>
      <c r="I4" s="7"/>
      <c r="J4" s="7"/>
      <c r="K4" s="7"/>
    </row>
    <row r="5" spans="1:11" ht="12.75">
      <c r="A5" s="29" t="s">
        <v>13</v>
      </c>
      <c r="B5" s="30">
        <v>4</v>
      </c>
      <c r="F5" s="8"/>
      <c r="G5" s="7"/>
      <c r="H5" s="7"/>
      <c r="I5" s="7"/>
      <c r="J5" s="7"/>
      <c r="K5" s="7"/>
    </row>
    <row r="6" spans="6:11" ht="12.75">
      <c r="F6" s="8"/>
      <c r="G6" s="7"/>
      <c r="H6" s="7"/>
      <c r="I6" s="7"/>
      <c r="J6" s="7"/>
      <c r="K6" s="7"/>
    </row>
    <row r="7" spans="1:11" ht="12.75">
      <c r="A7" s="33" t="s">
        <v>14</v>
      </c>
      <c r="B7" s="34">
        <f>+B1-10</f>
        <v>0</v>
      </c>
      <c r="C7" s="8"/>
      <c r="D7" s="8"/>
      <c r="E7" s="8"/>
      <c r="F7" s="8"/>
      <c r="G7" s="7"/>
      <c r="H7" s="7"/>
      <c r="I7" s="7"/>
      <c r="J7" s="7"/>
      <c r="K7" s="7"/>
    </row>
    <row r="8" spans="1:11" ht="12.75">
      <c r="A8" s="31" t="s">
        <v>0</v>
      </c>
      <c r="B8" s="26">
        <v>15</v>
      </c>
      <c r="C8" s="8"/>
      <c r="D8" s="8"/>
      <c r="E8" s="8"/>
      <c r="F8" s="8"/>
      <c r="G8" s="7"/>
      <c r="H8" s="7"/>
      <c r="I8" s="7"/>
      <c r="J8" s="7"/>
      <c r="K8" s="7"/>
    </row>
    <row r="9" spans="1:11" ht="12.75">
      <c r="A9" s="31" t="s">
        <v>1</v>
      </c>
      <c r="B9" s="26">
        <v>-15</v>
      </c>
      <c r="C9" s="7"/>
      <c r="D9" s="39">
        <v>3000</v>
      </c>
      <c r="E9" s="7"/>
      <c r="F9" s="7"/>
      <c r="G9" s="7"/>
      <c r="H9" s="7"/>
      <c r="I9" s="7"/>
      <c r="J9" s="7"/>
      <c r="K9" s="7"/>
    </row>
    <row r="10" spans="3:11" ht="12.75"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7"/>
      <c r="B11" s="7"/>
      <c r="C11" s="7"/>
      <c r="D11" s="11"/>
      <c r="E11" s="7"/>
      <c r="F11" s="8"/>
      <c r="G11" s="8"/>
      <c r="H11" s="8"/>
      <c r="I11" s="7"/>
      <c r="J11" s="7"/>
      <c r="K11" s="7"/>
    </row>
    <row r="12" spans="1:11" ht="12.75">
      <c r="A12" s="7"/>
      <c r="B12" s="7"/>
      <c r="C12" s="7"/>
      <c r="D12" s="7"/>
      <c r="E12" s="7"/>
      <c r="F12" s="8"/>
      <c r="I12" s="12"/>
      <c r="J12" s="13"/>
      <c r="K12" s="7"/>
    </row>
    <row r="13" spans="1:11" ht="12.75">
      <c r="A13" s="14" t="s">
        <v>6</v>
      </c>
      <c r="B13" s="7"/>
      <c r="C13" s="7"/>
      <c r="D13" s="7"/>
      <c r="E13" s="7"/>
      <c r="F13" s="8"/>
      <c r="G13" s="8"/>
      <c r="H13" s="8"/>
      <c r="I13" s="16"/>
      <c r="J13" s="7"/>
      <c r="K13" s="7"/>
    </row>
    <row r="14" spans="1:11" ht="12.75">
      <c r="A14" s="7"/>
      <c r="B14" s="7"/>
      <c r="C14" s="7"/>
      <c r="D14" s="7"/>
      <c r="E14" s="17"/>
      <c r="F14" s="7"/>
      <c r="G14" s="7"/>
      <c r="H14" s="7"/>
      <c r="I14" s="7"/>
      <c r="J14" s="7"/>
      <c r="K14" s="7"/>
    </row>
    <row r="15" spans="1:11" ht="12.75">
      <c r="A15" s="7"/>
      <c r="B15" s="7"/>
      <c r="C15" s="7"/>
      <c r="D15" s="7"/>
      <c r="E15" s="18" t="s">
        <v>7</v>
      </c>
      <c r="F15" s="19"/>
      <c r="G15" s="7"/>
      <c r="H15" s="7"/>
      <c r="I15" s="7"/>
      <c r="J15" s="7"/>
      <c r="K15" s="7"/>
    </row>
    <row r="16" spans="1:11" ht="12.75">
      <c r="A16" s="7"/>
      <c r="B16" s="38">
        <v>503</v>
      </c>
      <c r="C16" s="7"/>
      <c r="D16" s="7"/>
      <c r="E16" s="7"/>
      <c r="F16" s="7"/>
      <c r="G16" s="7"/>
      <c r="H16" s="7"/>
      <c r="I16" s="20"/>
      <c r="J16" s="7"/>
      <c r="K16" s="7"/>
    </row>
    <row r="17" spans="1:11" ht="12.75">
      <c r="A17" s="7"/>
      <c r="B17" s="7"/>
      <c r="C17" s="7"/>
      <c r="D17" s="7"/>
      <c r="E17" s="41" t="s">
        <v>10</v>
      </c>
      <c r="F17" s="40">
        <f>((-1)*D9)/B16</f>
        <v>-5.964214711729622</v>
      </c>
      <c r="G17" s="7"/>
      <c r="H17" s="7"/>
      <c r="I17" s="12"/>
      <c r="J17" s="12"/>
      <c r="K17" s="7"/>
    </row>
    <row r="18" spans="1:11" ht="12.75">
      <c r="A18" s="7"/>
      <c r="B18" s="7"/>
      <c r="C18" s="7"/>
      <c r="D18" s="7"/>
      <c r="E18" s="7"/>
      <c r="F18" s="7"/>
      <c r="G18" s="7"/>
      <c r="H18" s="7"/>
      <c r="I18" s="12"/>
      <c r="J18" s="12"/>
      <c r="K18" s="7"/>
    </row>
    <row r="19" spans="1:12" ht="12.75">
      <c r="A19" s="7"/>
      <c r="B19" s="7"/>
      <c r="C19" s="7"/>
      <c r="D19" s="7"/>
      <c r="E19" s="7"/>
      <c r="F19" s="7"/>
      <c r="G19" s="7"/>
      <c r="H19" s="7"/>
      <c r="I19" s="12"/>
      <c r="J19" s="12"/>
      <c r="K19" s="17"/>
      <c r="L19" s="1"/>
    </row>
    <row r="20" spans="1:14" ht="20.25">
      <c r="A20" s="7"/>
      <c r="B20" s="7"/>
      <c r="C20" s="22"/>
      <c r="D20" s="7"/>
      <c r="E20" s="7"/>
      <c r="F20" s="7"/>
      <c r="G20" s="7"/>
      <c r="H20" s="7"/>
      <c r="I20" s="12"/>
      <c r="J20" s="12"/>
      <c r="K20" s="7"/>
      <c r="L20" s="4"/>
      <c r="M20" s="4"/>
      <c r="N20" s="52" t="s">
        <v>32</v>
      </c>
    </row>
    <row r="21" spans="1:12" ht="12.75">
      <c r="A21" s="7"/>
      <c r="B21" s="7"/>
      <c r="C21" s="7"/>
      <c r="D21" s="7"/>
      <c r="E21" s="7"/>
      <c r="F21" s="7"/>
      <c r="G21" s="7"/>
      <c r="H21" s="7"/>
      <c r="I21" s="12"/>
      <c r="J21" s="12"/>
      <c r="K21" s="7"/>
      <c r="L21" s="4"/>
    </row>
    <row r="22" spans="1:11" ht="12.75">
      <c r="A22" s="7"/>
      <c r="B22" s="7"/>
      <c r="C22" s="22">
        <v>0</v>
      </c>
      <c r="D22" s="7"/>
      <c r="E22" s="7"/>
      <c r="F22" s="7"/>
      <c r="G22" s="7"/>
      <c r="H22" s="13"/>
      <c r="I22" s="12"/>
      <c r="J22" s="12"/>
      <c r="K22" s="7"/>
    </row>
    <row r="23" spans="1:11" ht="12.75" hidden="1">
      <c r="A23" s="7"/>
      <c r="B23" s="7"/>
      <c r="C23" s="7"/>
      <c r="D23" s="7"/>
      <c r="E23" s="7"/>
      <c r="F23" s="7"/>
      <c r="G23" s="7"/>
      <c r="H23" s="13"/>
      <c r="I23" s="12"/>
      <c r="J23" s="12"/>
      <c r="K23" s="7"/>
    </row>
    <row r="24" spans="1:11" ht="12.75" hidden="1">
      <c r="A24" s="7"/>
      <c r="B24" s="7"/>
      <c r="C24" s="7"/>
      <c r="D24" s="7"/>
      <c r="E24" s="7"/>
      <c r="F24" s="7"/>
      <c r="G24" s="7"/>
      <c r="H24" s="13"/>
      <c r="I24" s="12"/>
      <c r="J24" s="12"/>
      <c r="K24" s="7"/>
    </row>
    <row r="25" spans="1:11" ht="12.75" hidden="1">
      <c r="A25" s="7"/>
      <c r="B25" s="7"/>
      <c r="C25" s="7"/>
      <c r="D25" s="7"/>
      <c r="E25" s="7"/>
      <c r="F25" s="7"/>
      <c r="G25" s="7"/>
      <c r="H25" s="13"/>
      <c r="I25" s="12"/>
      <c r="J25" s="12"/>
      <c r="K25" s="7"/>
    </row>
    <row r="26" spans="1:11" ht="12.75" hidden="1">
      <c r="A26" s="7"/>
      <c r="B26" s="7"/>
      <c r="C26" s="7"/>
      <c r="D26" s="7"/>
      <c r="E26" s="7"/>
      <c r="F26" s="7"/>
      <c r="G26" s="7"/>
      <c r="H26" s="7"/>
      <c r="I26" s="12"/>
      <c r="J26" s="12"/>
      <c r="K26" s="7"/>
    </row>
    <row r="27" spans="1:11" ht="12.75" hidden="1">
      <c r="A27" s="7"/>
      <c r="B27" s="7"/>
      <c r="C27" s="7"/>
      <c r="D27" s="7"/>
      <c r="E27" s="7"/>
      <c r="F27" s="7"/>
      <c r="G27" s="7"/>
      <c r="H27" s="7"/>
      <c r="I27" s="12"/>
      <c r="J27" s="21"/>
      <c r="K27" s="7"/>
    </row>
    <row r="28" spans="1:11" ht="12.75" hidden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48" t="s">
        <v>16</v>
      </c>
      <c r="D29" s="49"/>
      <c r="E29" s="49"/>
      <c r="F29" s="49"/>
      <c r="G29" s="49"/>
      <c r="H29" s="49"/>
      <c r="I29" s="7"/>
      <c r="J29" s="7"/>
      <c r="K29" s="7"/>
    </row>
    <row r="30" spans="1:11" ht="12.75">
      <c r="A30" s="7"/>
      <c r="B30" s="7"/>
      <c r="C30" s="49"/>
      <c r="D30" s="49"/>
      <c r="E30" s="49"/>
      <c r="F30" s="49"/>
      <c r="G30" s="49"/>
      <c r="H30" s="49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27" t="s">
        <v>9</v>
      </c>
      <c r="B32" s="35">
        <f>B3</f>
        <v>300</v>
      </c>
      <c r="C32" s="8"/>
      <c r="D32" s="8"/>
      <c r="E32" s="8"/>
      <c r="F32" s="8"/>
      <c r="G32" s="7"/>
      <c r="H32" s="7"/>
      <c r="I32" s="7"/>
      <c r="J32" s="7"/>
      <c r="K32" s="7"/>
    </row>
    <row r="33" spans="1:11" ht="12.75">
      <c r="A33" s="29" t="s">
        <v>13</v>
      </c>
      <c r="B33" s="29">
        <f>B5</f>
        <v>4</v>
      </c>
      <c r="C33" s="8"/>
      <c r="F33" s="8"/>
      <c r="G33" s="7"/>
      <c r="H33" s="7"/>
      <c r="I33" s="7"/>
      <c r="J33" s="7"/>
      <c r="K33" s="7"/>
    </row>
    <row r="34" spans="1:11" ht="12.75">
      <c r="A34" s="33" t="s">
        <v>14</v>
      </c>
      <c r="B34" s="33">
        <f>B7</f>
        <v>0</v>
      </c>
      <c r="C34" s="8"/>
      <c r="D34" s="8"/>
      <c r="E34" s="8"/>
      <c r="F34" s="8"/>
      <c r="G34" s="7"/>
      <c r="H34" s="7"/>
      <c r="I34" s="7"/>
      <c r="J34" s="7"/>
      <c r="K34" s="7"/>
    </row>
    <row r="35" spans="1:11" ht="12.75">
      <c r="A35" s="31" t="s">
        <v>0</v>
      </c>
      <c r="B35" s="36">
        <f>B8</f>
        <v>15</v>
      </c>
      <c r="C35" s="8"/>
      <c r="D35" s="8"/>
      <c r="E35" s="8"/>
      <c r="F35" s="8"/>
      <c r="G35" s="7"/>
      <c r="H35" s="7"/>
      <c r="I35" s="7"/>
      <c r="J35" s="7"/>
      <c r="K35" s="7"/>
    </row>
    <row r="36" spans="1:11" ht="12.75">
      <c r="A36" s="31" t="s">
        <v>1</v>
      </c>
      <c r="B36" s="36">
        <f>B9</f>
        <v>-15</v>
      </c>
      <c r="C36" s="8"/>
      <c r="D36" s="8"/>
      <c r="E36" s="8"/>
      <c r="F36" s="8"/>
      <c r="G36" s="7"/>
      <c r="H36" s="7"/>
      <c r="I36" s="7"/>
      <c r="J36" s="7"/>
      <c r="K36" s="7"/>
    </row>
    <row r="37" spans="1:11" ht="12.75">
      <c r="A37" s="7"/>
      <c r="B37" s="7"/>
      <c r="C37" s="7"/>
      <c r="D37" s="45">
        <f>D9</f>
        <v>3000</v>
      </c>
      <c r="E37" s="7"/>
      <c r="F37" s="7"/>
      <c r="G37" s="7"/>
      <c r="H37" s="7"/>
      <c r="I37" s="7"/>
      <c r="J37" s="7"/>
      <c r="K37" s="7"/>
    </row>
    <row r="38" spans="1:11" ht="12.75">
      <c r="A38" s="9" t="s">
        <v>8</v>
      </c>
      <c r="B38" s="10">
        <f>2*PI()*B32</f>
        <v>1884.9555921538758</v>
      </c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11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J40" s="13"/>
      <c r="K40" s="7"/>
    </row>
    <row r="41" spans="1:11" ht="12.75">
      <c r="A41" s="14" t="s">
        <v>6</v>
      </c>
      <c r="B41" s="7"/>
      <c r="C41" s="7"/>
      <c r="D41" s="7"/>
      <c r="E41" s="7"/>
      <c r="F41" s="7"/>
      <c r="G41" s="7"/>
      <c r="H41" s="15"/>
      <c r="I41" s="16"/>
      <c r="J41" s="7"/>
      <c r="K41" s="7"/>
    </row>
    <row r="42" spans="1:11" ht="12.75">
      <c r="A42" s="7"/>
      <c r="B42" s="7"/>
      <c r="C42" s="7"/>
      <c r="D42" s="7"/>
      <c r="E42" s="1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18" t="s">
        <v>7</v>
      </c>
      <c r="F43" s="19"/>
      <c r="G43" s="7"/>
      <c r="H43" s="7"/>
      <c r="I43" s="7"/>
      <c r="J43" s="7"/>
      <c r="K43" s="7"/>
    </row>
    <row r="44" spans="1:11" ht="12.75">
      <c r="A44" s="37">
        <f>+A47/1000</f>
        <v>0.188</v>
      </c>
      <c r="B44" s="46">
        <f>B16</f>
        <v>503</v>
      </c>
      <c r="C44" s="7"/>
      <c r="D44" s="7"/>
      <c r="E44" s="7"/>
      <c r="F44" s="7"/>
      <c r="G44" s="7"/>
      <c r="H44" s="7"/>
      <c r="I44" s="20"/>
      <c r="J44" s="7"/>
      <c r="K44" s="7"/>
    </row>
    <row r="45" spans="1:11" ht="12.75">
      <c r="A45" s="7"/>
      <c r="B45" s="7"/>
      <c r="C45" s="7"/>
      <c r="D45" s="7"/>
      <c r="E45" s="41" t="s">
        <v>10</v>
      </c>
      <c r="F45" s="40">
        <f>((-1)*D37)/(B44+Sheet3!Q4)</f>
        <v>-0.9022838190871472</v>
      </c>
      <c r="G45" s="7"/>
      <c r="H45" s="7"/>
      <c r="I45" s="12"/>
      <c r="J45" s="12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12"/>
      <c r="J46" s="12"/>
      <c r="K46" s="7"/>
    </row>
    <row r="47" spans="1:11" ht="12.75">
      <c r="A47" s="32">
        <v>188</v>
      </c>
      <c r="B47" s="7"/>
      <c r="C47" s="7"/>
      <c r="D47" s="7"/>
      <c r="E47" s="7"/>
      <c r="F47" s="7"/>
      <c r="G47" s="7"/>
      <c r="H47" s="7"/>
      <c r="I47" s="12"/>
      <c r="J47" s="12"/>
      <c r="K47" s="17"/>
    </row>
    <row r="48" spans="1:11" ht="12.75">
      <c r="A48" s="7"/>
      <c r="B48" s="7"/>
      <c r="C48" s="22">
        <v>0</v>
      </c>
      <c r="D48" s="7"/>
      <c r="E48" s="7"/>
      <c r="F48" s="7"/>
      <c r="G48" s="7"/>
      <c r="H48" s="7"/>
      <c r="I48" s="12"/>
      <c r="J48" s="12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12"/>
      <c r="J49" s="12"/>
      <c r="K49" s="7"/>
    </row>
    <row r="50" spans="1:11" ht="12.75">
      <c r="A50" s="7"/>
      <c r="B50" s="7"/>
      <c r="C50" s="7"/>
      <c r="D50" s="7"/>
      <c r="E50" s="47" t="s">
        <v>30</v>
      </c>
      <c r="F50" s="7"/>
      <c r="G50" s="7"/>
      <c r="H50" s="13"/>
      <c r="I50" s="12"/>
      <c r="J50" s="12"/>
      <c r="K50" s="7"/>
    </row>
    <row r="51" spans="1:11" ht="12.75">
      <c r="A51" s="7"/>
      <c r="B51" s="7"/>
      <c r="C51" s="7"/>
      <c r="D51" s="7"/>
      <c r="E51" s="24"/>
      <c r="F51" s="24"/>
      <c r="G51" s="24"/>
      <c r="H51" s="24"/>
      <c r="I51" s="25"/>
      <c r="J51" s="25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8" spans="1:3" ht="12.75">
      <c r="A58" s="42"/>
      <c r="B58" s="42"/>
      <c r="C58" s="42"/>
    </row>
    <row r="59" spans="1:3" ht="12.75">
      <c r="A59" s="42"/>
      <c r="B59" s="42"/>
      <c r="C59" s="42"/>
    </row>
    <row r="60" spans="1:3" ht="12.75">
      <c r="A60" s="43" t="s">
        <v>8</v>
      </c>
      <c r="B60" s="44">
        <f>2*PI()*B3</f>
        <v>1884.9555921538758</v>
      </c>
      <c r="C60" s="42"/>
    </row>
    <row r="61" spans="1:3" ht="12.75">
      <c r="A61" s="42"/>
      <c r="B61" s="42"/>
      <c r="C61" s="42"/>
    </row>
    <row r="62" spans="1:3" ht="12.75">
      <c r="A62" s="42"/>
      <c r="B62" s="42"/>
      <c r="C62" s="42"/>
    </row>
  </sheetData>
  <sheetProtection sheet="1" objects="1" scenarios="1" selectLockedCells="1"/>
  <mergeCells count="2">
    <mergeCell ref="C1:H2"/>
    <mergeCell ref="C29:H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15"/>
  <sheetViews>
    <sheetView zoomScalePageLayoutView="0" workbookViewId="0" topLeftCell="A1">
      <selection activeCell="L5" sqref="L5"/>
    </sheetView>
  </sheetViews>
  <sheetFormatPr defaultColWidth="9.140625" defaultRowHeight="12.75"/>
  <cols>
    <col min="2" max="2" width="13.140625" style="0" bestFit="1" customWidth="1"/>
  </cols>
  <sheetData>
    <row r="1" spans="1:6" ht="12.75">
      <c r="A1" s="2">
        <v>0</v>
      </c>
      <c r="B1">
        <f>+Sheet1!$B$5*SIN(+$L$4+Sheet1!B$60*A1*0.001)+Sheet1!$B$7</f>
        <v>-0.620456105304778</v>
      </c>
      <c r="C1">
        <f>-Sheet1!$D$9*(B1-$I$3)/Sheet1!$B$16</f>
        <v>3.7005334312412206</v>
      </c>
      <c r="D1">
        <f>MAX(MIN(C1,$G$3),$H$3)</f>
        <v>3.7005334312412206</v>
      </c>
      <c r="E1">
        <f>+Sheet1!$B$8</f>
        <v>15</v>
      </c>
      <c r="F1">
        <f>+Sheet1!$B$9</f>
        <v>-15</v>
      </c>
    </row>
    <row r="2" spans="1:12" ht="12.75">
      <c r="A2" s="2">
        <f>+A1+0.1</f>
        <v>0.1</v>
      </c>
      <c r="B2">
        <f>+Sheet1!$B$5*SIN(+$L$4+Sheet1!B$60*A2*0.001)+Sheet1!$B$7</f>
        <v>-1.34991955593046</v>
      </c>
      <c r="C2">
        <f>-Sheet1!$D$9*(B2-$I$3)/Sheet1!$B$16</f>
        <v>8.051210075131968</v>
      </c>
      <c r="D2">
        <f aca="true" t="shared" si="0" ref="D2:D65">MAX(MIN(C2,$G$3),$H$3)</f>
        <v>8.051210075131968</v>
      </c>
      <c r="E2">
        <f>+Sheet1!$B$8</f>
        <v>15</v>
      </c>
      <c r="F2">
        <f>+Sheet1!$B$9</f>
        <v>-15</v>
      </c>
      <c r="G2" t="s">
        <v>4</v>
      </c>
      <c r="H2" t="s">
        <v>5</v>
      </c>
      <c r="I2" t="s">
        <v>2</v>
      </c>
      <c r="J2" t="s">
        <v>3</v>
      </c>
      <c r="L2" s="51" t="s">
        <v>31</v>
      </c>
    </row>
    <row r="3" spans="1:12" ht="12.75">
      <c r="A3" s="2">
        <f>+A2+0.1</f>
        <v>0.2</v>
      </c>
      <c r="B3">
        <f>+Sheet1!$B$5*SIN(+$L$4+Sheet1!B$60*A3*0.001)+Sheet1!$B$7</f>
        <v>-2.0315614332949212</v>
      </c>
      <c r="C3">
        <f>-Sheet1!$D$9*(B3-$I$3)/Sheet1!$B$16</f>
        <v>12.116668588240087</v>
      </c>
      <c r="D3">
        <f t="shared" si="0"/>
        <v>12.116668588240087</v>
      </c>
      <c r="E3">
        <f>+Sheet1!$B$8</f>
        <v>15</v>
      </c>
      <c r="F3">
        <f>+Sheet1!$B$9</f>
        <v>-15</v>
      </c>
      <c r="G3">
        <f>+Sheet1!B8</f>
        <v>15</v>
      </c>
      <c r="H3">
        <f>+Sheet1!B9</f>
        <v>-15</v>
      </c>
      <c r="I3">
        <v>0</v>
      </c>
      <c r="J3">
        <f>+(Sheet1!B16+Sheet1!D9)/Sheet1!B16</f>
        <v>6.964214711729622</v>
      </c>
      <c r="L3">
        <v>549</v>
      </c>
    </row>
    <row r="4" spans="1:12" ht="12.75">
      <c r="A4" s="2">
        <f>+A3+0.1</f>
        <v>0.30000000000000004</v>
      </c>
      <c r="B4">
        <f>+Sheet1!$B$5*SIN(+$L$4+Sheet1!B$60*A4*0.001)+Sheet1!$B$7</f>
        <v>-2.6412342340648944</v>
      </c>
      <c r="C4">
        <f>-Sheet1!$D$9*(B4-$I$3)/Sheet1!$B$16</f>
        <v>15.752888075933765</v>
      </c>
      <c r="D4">
        <f t="shared" si="0"/>
        <v>15</v>
      </c>
      <c r="E4">
        <f>+Sheet1!$B$8</f>
        <v>15</v>
      </c>
      <c r="F4">
        <f>+Sheet1!$B$9</f>
        <v>-15</v>
      </c>
      <c r="L4">
        <f>-L3/5</f>
        <v>-109.8</v>
      </c>
    </row>
    <row r="5" spans="1:6" ht="12.75">
      <c r="A5" s="2">
        <f aca="true" t="shared" si="1" ref="A5:A68">+A4+0.1</f>
        <v>0.4</v>
      </c>
      <c r="B5">
        <f>+Sheet1!$B$5*SIN(+$L$4+Sheet1!B$60*A5*0.001)+Sheet1!$B$7</f>
        <v>-3.1573399953252816</v>
      </c>
      <c r="C5">
        <f>-Sheet1!$D$9*(B5-$I$3)/Sheet1!$B$16</f>
        <v>18.83105365005138</v>
      </c>
      <c r="D5">
        <f t="shared" si="0"/>
        <v>15</v>
      </c>
      <c r="E5">
        <f>+Sheet1!$B$8</f>
        <v>15</v>
      </c>
      <c r="F5">
        <f>+Sheet1!$B$9</f>
        <v>-15</v>
      </c>
    </row>
    <row r="6" spans="1:11" ht="12.75">
      <c r="A6" s="2">
        <f t="shared" si="1"/>
        <v>0.5</v>
      </c>
      <c r="B6">
        <f>+Sheet1!$B$5*SIN(+$L$4+Sheet1!B$60*A6*0.001)+Sheet1!$B$7</f>
        <v>-3.56159541318274</v>
      </c>
      <c r="C6">
        <f>-Sheet1!$D$9*(B6-$I$3)/Sheet1!$B$16</f>
        <v>21.242119760533242</v>
      </c>
      <c r="D6">
        <f t="shared" si="0"/>
        <v>15</v>
      </c>
      <c r="E6">
        <f>+Sheet1!$B$8</f>
        <v>15</v>
      </c>
      <c r="F6">
        <f>+Sheet1!$B$9</f>
        <v>-15</v>
      </c>
      <c r="G6" s="5"/>
      <c r="H6" s="5"/>
      <c r="I6" s="5"/>
      <c r="J6" s="5"/>
      <c r="K6" s="5"/>
    </row>
    <row r="7" spans="1:11" ht="12.75">
      <c r="A7" s="2">
        <f t="shared" si="1"/>
        <v>0.6</v>
      </c>
      <c r="B7">
        <f>+Sheet1!$B$5*SIN(+$L$4+Sheet1!B$60*A7*0.001)+Sheet1!$B$7</f>
        <v>-3.8396795379210533</v>
      </c>
      <c r="C7">
        <f>-Sheet1!$D$9*(B7-$I$3)/Sheet1!$B$16</f>
        <v>22.900673188395942</v>
      </c>
      <c r="D7">
        <f t="shared" si="0"/>
        <v>15</v>
      </c>
      <c r="E7">
        <f>+Sheet1!$B$8</f>
        <v>15</v>
      </c>
      <c r="F7">
        <f>+Sheet1!$B$9</f>
        <v>-15</v>
      </c>
      <c r="G7" s="5"/>
      <c r="H7" s="5"/>
      <c r="I7" s="5"/>
      <c r="J7" s="5"/>
      <c r="K7" s="5"/>
    </row>
    <row r="8" spans="1:6" ht="12.75">
      <c r="A8" s="2">
        <f t="shared" si="1"/>
        <v>0.7</v>
      </c>
      <c r="B8">
        <f>+Sheet1!$B$5*SIN(+$L$4+Sheet1!B$60*A8*0.001)+Sheet1!$B$7</f>
        <v>-3.981741100784613</v>
      </c>
      <c r="C8">
        <f>-Sheet1!$D$9*(B8-$I$3)/Sheet1!$B$16</f>
        <v>23.74795885159809</v>
      </c>
      <c r="D8">
        <f t="shared" si="0"/>
        <v>15</v>
      </c>
      <c r="E8">
        <f>+Sheet1!$B$8</f>
        <v>15</v>
      </c>
      <c r="F8">
        <f>+Sheet1!$B$9</f>
        <v>-15</v>
      </c>
    </row>
    <row r="9" spans="1:13" ht="12.75">
      <c r="A9" s="2">
        <f t="shared" si="1"/>
        <v>0.7999999999999999</v>
      </c>
      <c r="B9">
        <f>+Sheet1!$B$5*SIN(+$L$4+Sheet1!B$60*A9*0.001)+Sheet1!$B$7</f>
        <v>-3.982747500085228</v>
      </c>
      <c r="C9">
        <f>-Sheet1!$D$9*(B9-$I$3)/Sheet1!$B$16</f>
        <v>23.753961233112694</v>
      </c>
      <c r="D9">
        <f t="shared" si="0"/>
        <v>15</v>
      </c>
      <c r="E9">
        <f>+Sheet1!$B$8</f>
        <v>15</v>
      </c>
      <c r="F9">
        <f>+Sheet1!$B$9</f>
        <v>-15</v>
      </c>
      <c r="H9" s="50" t="s">
        <v>11</v>
      </c>
      <c r="I9" s="50"/>
      <c r="J9" s="50"/>
      <c r="K9" s="50"/>
      <c r="L9" s="50"/>
      <c r="M9" s="50"/>
    </row>
    <row r="10" spans="1:13" ht="12.75">
      <c r="A10" s="2">
        <f t="shared" si="1"/>
        <v>0.8999999999999999</v>
      </c>
      <c r="B10">
        <f>+Sheet1!$B$5*SIN(+$L$4+Sheet1!B$60*A10*0.001)+Sheet1!$B$7</f>
        <v>-3.8426630836259417</v>
      </c>
      <c r="C10">
        <f>-Sheet1!$D$9*(B10-$I$3)/Sheet1!$B$16</f>
        <v>22.918467695582155</v>
      </c>
      <c r="D10">
        <f t="shared" si="0"/>
        <v>15</v>
      </c>
      <c r="E10">
        <f>+Sheet1!$B$8</f>
        <v>15</v>
      </c>
      <c r="F10">
        <f>+Sheet1!$B$9</f>
        <v>-15</v>
      </c>
      <c r="H10" s="50"/>
      <c r="I10" s="50"/>
      <c r="J10" s="50"/>
      <c r="K10" s="50"/>
      <c r="L10" s="50"/>
      <c r="M10" s="50"/>
    </row>
    <row r="11" spans="1:6" ht="12.75">
      <c r="A11" s="2">
        <f t="shared" si="1"/>
        <v>0.9999999999999999</v>
      </c>
      <c r="B11">
        <f>+Sheet1!$B$5*SIN(+$L$4+Sheet1!B$60*A11*0.001)+Sheet1!$B$7</f>
        <v>-3.5664504116978812</v>
      </c>
      <c r="C11">
        <f>-Sheet1!$D$9*(B11-$I$3)/Sheet1!$B$16</f>
        <v>21.271076014102672</v>
      </c>
      <c r="D11">
        <f t="shared" si="0"/>
        <v>15</v>
      </c>
      <c r="E11">
        <f>+Sheet1!$B$8</f>
        <v>15</v>
      </c>
      <c r="F11">
        <f>+Sheet1!$B$9</f>
        <v>-15</v>
      </c>
    </row>
    <row r="12" spans="1:6" ht="12.75">
      <c r="A12" s="2">
        <f t="shared" si="1"/>
        <v>1.0999999999999999</v>
      </c>
      <c r="B12">
        <f>+Sheet1!$B$5*SIN(+$L$4+Sheet1!B$60*A12*0.001)+Sheet1!$B$7</f>
        <v>-3.163894455907853</v>
      </c>
      <c r="C12">
        <f>-Sheet1!$D$9*(B12-$I$3)/Sheet1!$B$16</f>
        <v>18.870145860285405</v>
      </c>
      <c r="D12">
        <f t="shared" si="0"/>
        <v>15</v>
      </c>
      <c r="E12">
        <f>+Sheet1!$B$8</f>
        <v>15</v>
      </c>
      <c r="F12">
        <f>+Sheet1!$B$9</f>
        <v>-15</v>
      </c>
    </row>
    <row r="13" spans="1:6" ht="12.75">
      <c r="A13" s="2">
        <f t="shared" si="1"/>
        <v>1.2</v>
      </c>
      <c r="B13">
        <f>+Sheet1!$B$5*SIN(+$L$4+Sheet1!B$60*A13*0.001)+Sheet1!$B$7</f>
        <v>-2.6492559616810807</v>
      </c>
      <c r="C13">
        <f>-Sheet1!$D$9*(B13-$I$3)/Sheet1!$B$16</f>
        <v>15.80073138179571</v>
      </c>
      <c r="D13">
        <f t="shared" si="0"/>
        <v>15</v>
      </c>
      <c r="E13">
        <f>+Sheet1!$B$8</f>
        <v>15</v>
      </c>
      <c r="F13">
        <f>+Sheet1!$B$9</f>
        <v>-15</v>
      </c>
    </row>
    <row r="14" spans="1:6" ht="12.75">
      <c r="A14" s="2">
        <f t="shared" si="1"/>
        <v>1.3</v>
      </c>
      <c r="B14">
        <f>+Sheet1!$B$5*SIN(+$L$4+Sheet1!B$60*A14*0.001)+Sheet1!$B$7</f>
        <v>-2.0407662542447453</v>
      </c>
      <c r="C14">
        <f>-Sheet1!$D$9*(B14-$I$3)/Sheet1!$B$16</f>
        <v>12.171568116767865</v>
      </c>
      <c r="D14">
        <f t="shared" si="0"/>
        <v>12.171568116767865</v>
      </c>
      <c r="E14">
        <f>+Sheet1!$B$8</f>
        <v>15</v>
      </c>
      <c r="F14">
        <f>+Sheet1!$B$9</f>
        <v>-15</v>
      </c>
    </row>
    <row r="15" spans="1:11" ht="12.75">
      <c r="A15" s="2">
        <f t="shared" si="1"/>
        <v>1.4000000000000001</v>
      </c>
      <c r="B15">
        <f>+Sheet1!$B$5*SIN(+$L$4+Sheet1!B$60*A15*0.001)+Sheet1!$B$7</f>
        <v>-1.359981384842779</v>
      </c>
      <c r="C15">
        <f>-Sheet1!$D$9*(B15-$I$3)/Sheet1!$B$16</f>
        <v>8.111220983157727</v>
      </c>
      <c r="D15">
        <f t="shared" si="0"/>
        <v>8.111220983157727</v>
      </c>
      <c r="E15">
        <f>+Sheet1!$B$8</f>
        <v>15</v>
      </c>
      <c r="F15">
        <f>+Sheet1!$B$9</f>
        <v>-15</v>
      </c>
      <c r="I15" s="1"/>
      <c r="J15" s="1"/>
      <c r="K15" s="1"/>
    </row>
    <row r="16" spans="1:6" ht="12.75">
      <c r="A16" s="2">
        <f t="shared" si="1"/>
        <v>1.5000000000000002</v>
      </c>
      <c r="B16">
        <f>+Sheet1!$B$5*SIN(+$L$4+Sheet1!B$60*A16*0.001)+Sheet1!$B$7</f>
        <v>-0.6310184968741227</v>
      </c>
      <c r="C16">
        <f>-Sheet1!$D$9*(B16-$I$3)/Sheet1!$B$16</f>
        <v>3.7635298024301553</v>
      </c>
      <c r="D16">
        <f t="shared" si="0"/>
        <v>3.7635298024301553</v>
      </c>
      <c r="E16">
        <f>+Sheet1!$B$8</f>
        <v>15</v>
      </c>
      <c r="F16">
        <f>+Sheet1!$B$9</f>
        <v>-15</v>
      </c>
    </row>
    <row r="17" spans="1:9" ht="12.75">
      <c r="A17" s="2">
        <f t="shared" si="1"/>
        <v>1.6000000000000003</v>
      </c>
      <c r="B17">
        <f>+Sheet1!$B$5*SIN(+$L$4+Sheet1!B$60*A17*0.001)+Sheet1!$B$7</f>
        <v>0.12029853593591487</v>
      </c>
      <c r="C17">
        <f>-Sheet1!$D$9*(B17-$I$3)/Sheet1!$B$16</f>
        <v>-0.7174862978285181</v>
      </c>
      <c r="D17">
        <f t="shared" si="0"/>
        <v>-0.7174862978285181</v>
      </c>
      <c r="E17">
        <f>+Sheet1!$B$8</f>
        <v>15</v>
      </c>
      <c r="F17">
        <f>+Sheet1!$B$9</f>
        <v>-15</v>
      </c>
      <c r="I17" s="3"/>
    </row>
    <row r="18" spans="1:6" ht="12.75">
      <c r="A18" s="2">
        <f t="shared" si="1"/>
        <v>1.7000000000000004</v>
      </c>
      <c r="B18">
        <f>+Sheet1!$B$5*SIN(+$L$4+Sheet1!B$60*A18*0.001)+Sheet1!$B$7</f>
        <v>0.8673539331365308</v>
      </c>
      <c r="C18">
        <f>-Sheet1!$D$9*(B18-$I$3)/Sheet1!$B$16</f>
        <v>-5.173085088289448</v>
      </c>
      <c r="D18">
        <f t="shared" si="0"/>
        <v>-5.173085088289448</v>
      </c>
      <c r="E18">
        <f>+Sheet1!$B$8</f>
        <v>15</v>
      </c>
      <c r="F18">
        <f>+Sheet1!$B$9</f>
        <v>-15</v>
      </c>
    </row>
    <row r="19" spans="1:6" ht="12.75">
      <c r="A19" s="2">
        <f t="shared" si="1"/>
        <v>1.8000000000000005</v>
      </c>
      <c r="B19">
        <f>+Sheet1!$B$5*SIN(+$L$4+Sheet1!B$60*A19*0.001)+Sheet1!$B$7</f>
        <v>1.583682884842825</v>
      </c>
      <c r="C19">
        <f>-Sheet1!$D$9*(B19-$I$3)/Sheet1!$B$16</f>
        <v>-9.445424760493985</v>
      </c>
      <c r="D19">
        <f t="shared" si="0"/>
        <v>-9.445424760493985</v>
      </c>
      <c r="E19">
        <f>+Sheet1!$B$8</f>
        <v>15</v>
      </c>
      <c r="F19">
        <f>+Sheet1!$B$9</f>
        <v>-15</v>
      </c>
    </row>
    <row r="20" spans="1:6" ht="12.75">
      <c r="A20" s="2">
        <f t="shared" si="1"/>
        <v>1.9000000000000006</v>
      </c>
      <c r="B20">
        <f>+Sheet1!$B$5*SIN(+$L$4+Sheet1!B$60*A20*0.001)+Sheet1!$B$7</f>
        <v>2.2439090808201465</v>
      </c>
      <c r="C20">
        <f>-Sheet1!$D$9*(B20-$I$3)/Sheet1!$B$16</f>
        <v>-13.383155551611212</v>
      </c>
      <c r="D20">
        <f t="shared" si="0"/>
        <v>-13.383155551611212</v>
      </c>
      <c r="E20">
        <f>+Sheet1!$B$8</f>
        <v>15</v>
      </c>
      <c r="F20">
        <f>+Sheet1!$B$9</f>
        <v>-15</v>
      </c>
    </row>
    <row r="21" spans="1:6" ht="12.75">
      <c r="A21" s="2">
        <f t="shared" si="1"/>
        <v>2.0000000000000004</v>
      </c>
      <c r="B21">
        <f>+Sheet1!$B$5*SIN(+$L$4+Sheet1!B$60*A21*0.001)+Sheet1!$B$7</f>
        <v>2.8246436789251397</v>
      </c>
      <c r="C21">
        <f>-Sheet1!$D$9*(B21-$I$3)/Sheet1!$B$16</f>
        <v>-16.8467813852394</v>
      </c>
      <c r="D21">
        <f t="shared" si="0"/>
        <v>-15</v>
      </c>
      <c r="E21">
        <f>+Sheet1!$B$8</f>
        <v>15</v>
      </c>
      <c r="F21">
        <f>+Sheet1!$B$9</f>
        <v>-15</v>
      </c>
    </row>
    <row r="22" spans="1:6" ht="12.75">
      <c r="A22" s="2">
        <f t="shared" si="1"/>
        <v>2.1000000000000005</v>
      </c>
      <c r="B22">
        <f>+Sheet1!$B$5*SIN(+$L$4+Sheet1!B$60*A22*0.001)+Sheet1!$B$7</f>
        <v>3.3053138664989006</v>
      </c>
      <c r="C22">
        <f>-Sheet1!$D$9*(B22-$I$3)/Sheet1!$B$16</f>
        <v>-19.713601589456665</v>
      </c>
      <c r="D22">
        <f t="shared" si="0"/>
        <v>-15</v>
      </c>
      <c r="E22">
        <f>+Sheet1!$B$8</f>
        <v>15</v>
      </c>
      <c r="F22">
        <f>+Sheet1!$B$9</f>
        <v>-15</v>
      </c>
    </row>
    <row r="23" spans="1:6" ht="12.75">
      <c r="A23" s="2">
        <f t="shared" si="1"/>
        <v>2.2000000000000006</v>
      </c>
      <c r="B23">
        <f>+Sheet1!$B$5*SIN(+$L$4+Sheet1!B$60*A23*0.001)+Sheet1!$B$7</f>
        <v>3.6688916625120997</v>
      </c>
      <c r="C23">
        <f>-Sheet1!$D$9*(B23-$I$3)/Sheet1!$B$16</f>
        <v>-21.882057629296817</v>
      </c>
      <c r="D23">
        <f t="shared" si="0"/>
        <v>-15</v>
      </c>
      <c r="E23">
        <f>+Sheet1!$B$8</f>
        <v>15</v>
      </c>
      <c r="F23">
        <f>+Sheet1!$B$9</f>
        <v>-15</v>
      </c>
    </row>
    <row r="24" spans="1:6" ht="12.75">
      <c r="A24" s="2">
        <f t="shared" si="1"/>
        <v>2.3000000000000007</v>
      </c>
      <c r="B24">
        <f>+Sheet1!$B$5*SIN(+$L$4+Sheet1!B$60*A24*0.001)+Sheet1!$B$7</f>
        <v>3.902497142281955</v>
      </c>
      <c r="C24">
        <f>-Sheet1!$D$9*(B24-$I$3)/Sheet1!$B$16</f>
        <v>-23.275330868480847</v>
      </c>
      <c r="D24">
        <f t="shared" si="0"/>
        <v>-15</v>
      </c>
      <c r="E24">
        <f>+Sheet1!$B$8</f>
        <v>15</v>
      </c>
      <c r="F24">
        <f>+Sheet1!$B$9</f>
        <v>-15</v>
      </c>
    </row>
    <row r="25" spans="1:6" ht="12.75">
      <c r="A25" s="2">
        <f t="shared" si="1"/>
        <v>2.400000000000001</v>
      </c>
      <c r="B25">
        <f>+Sheet1!$B$5*SIN(+$L$4+Sheet1!B$60*A25*0.001)+Sheet1!$B$7</f>
        <v>3.9978547152252957</v>
      </c>
      <c r="C25">
        <f>-Sheet1!$D$9*(B25-$I$3)/Sheet1!$B$16</f>
        <v>-23.84406390790435</v>
      </c>
      <c r="D25">
        <f t="shared" si="0"/>
        <v>-15</v>
      </c>
      <c r="E25">
        <f>+Sheet1!$B$8</f>
        <v>15</v>
      </c>
      <c r="F25">
        <f>+Sheet1!$B$9</f>
        <v>-15</v>
      </c>
    </row>
    <row r="26" spans="1:6" ht="12.75">
      <c r="A26" s="2">
        <f t="shared" si="1"/>
        <v>2.500000000000001</v>
      </c>
      <c r="B26">
        <f>+Sheet1!$B$5*SIN(+$L$4+Sheet1!B$60*A26*0.001)+Sheet1!$B$7</f>
        <v>3.951586291780813</v>
      </c>
      <c r="C26">
        <f>-Sheet1!$D$9*(B26-$I$3)/Sheet1!$B$16</f>
        <v>-23.568109096108227</v>
      </c>
      <c r="D26">
        <f t="shared" si="0"/>
        <v>-15</v>
      </c>
      <c r="E26">
        <f>+Sheet1!$B$8</f>
        <v>15</v>
      </c>
      <c r="F26">
        <f>+Sheet1!$B$9</f>
        <v>-15</v>
      </c>
    </row>
    <row r="27" spans="1:6" ht="12.75">
      <c r="A27" s="2">
        <f t="shared" si="1"/>
        <v>2.600000000000001</v>
      </c>
      <c r="B27">
        <f>+Sheet1!$B$5*SIN(+$L$4+Sheet1!B$60*A27*0.001)+Sheet1!$B$7</f>
        <v>3.765330953915789</v>
      </c>
      <c r="C27">
        <f>-Sheet1!$D$9*(B27-$I$3)/Sheet1!$B$16</f>
        <v>-22.457242269875483</v>
      </c>
      <c r="D27">
        <f t="shared" si="0"/>
        <v>-15</v>
      </c>
      <c r="E27">
        <f>+Sheet1!$B$8</f>
        <v>15</v>
      </c>
      <c r="F27">
        <f>+Sheet1!$B$9</f>
        <v>-15</v>
      </c>
    </row>
    <row r="28" spans="1:6" ht="12.75">
      <c r="A28" s="2">
        <f t="shared" si="1"/>
        <v>2.700000000000001</v>
      </c>
      <c r="B28">
        <f>+Sheet1!$B$5*SIN(+$L$4+Sheet1!B$60*A28*0.001)+Sheet1!$B$7</f>
        <v>3.4456868898303448</v>
      </c>
      <c r="C28">
        <f>-Sheet1!$D$9*(B28-$I$3)/Sheet1!$B$16</f>
        <v>-20.55081644034003</v>
      </c>
      <c r="D28">
        <f t="shared" si="0"/>
        <v>-15</v>
      </c>
      <c r="E28">
        <f>+Sheet1!$B$8</f>
        <v>15</v>
      </c>
      <c r="F28">
        <f>+Sheet1!$B$9</f>
        <v>-15</v>
      </c>
    </row>
    <row r="29" spans="1:6" ht="12.75">
      <c r="A29" s="2">
        <f t="shared" si="1"/>
        <v>2.800000000000001</v>
      </c>
      <c r="B29">
        <f>+Sheet1!$B$5*SIN(+$L$4+Sheet1!B$60*A29*0.001)+Sheet1!$B$7</f>
        <v>3.003977649850887</v>
      </c>
      <c r="C29">
        <f>-Sheet1!$D$9*(B29-$I$3)/Sheet1!$B$16</f>
        <v>-17.916367692947638</v>
      </c>
      <c r="D29">
        <f t="shared" si="0"/>
        <v>-15</v>
      </c>
      <c r="E29">
        <f>+Sheet1!$B$8</f>
        <v>15</v>
      </c>
      <c r="F29">
        <f>+Sheet1!$B$9</f>
        <v>-15</v>
      </c>
    </row>
    <row r="30" spans="1:6" ht="12.75">
      <c r="A30" s="2">
        <f t="shared" si="1"/>
        <v>2.9000000000000012</v>
      </c>
      <c r="B30">
        <f>+Sheet1!$B$5*SIN(+$L$4+Sheet1!B$60*A30*0.001)+Sheet1!$B$7</f>
        <v>2.455851004014527</v>
      </c>
      <c r="C30">
        <f>-Sheet1!$D$9*(B30-$I$3)/Sheet1!$B$16</f>
        <v>-14.647222687959404</v>
      </c>
      <c r="D30">
        <f t="shared" si="0"/>
        <v>-14.647222687959404</v>
      </c>
      <c r="E30">
        <f>+Sheet1!$B$8</f>
        <v>15</v>
      </c>
      <c r="F30">
        <f>+Sheet1!$B$9</f>
        <v>-15</v>
      </c>
    </row>
    <row r="31" spans="1:6" ht="12.75">
      <c r="A31" s="2">
        <f t="shared" si="1"/>
        <v>3.0000000000000013</v>
      </c>
      <c r="B31">
        <f>+Sheet1!$B$5*SIN(+$L$4+Sheet1!B$60*A31*0.001)+Sheet1!$B$7</f>
        <v>1.8207246120145935</v>
      </c>
      <c r="C31">
        <f>-Sheet1!$D$9*(B31-$I$3)/Sheet1!$B$16</f>
        <v>-10.859192516985647</v>
      </c>
      <c r="D31">
        <f t="shared" si="0"/>
        <v>-10.859192516985647</v>
      </c>
      <c r="E31">
        <f>+Sheet1!$B$8</f>
        <v>15</v>
      </c>
      <c r="F31">
        <f>+Sheet1!$B$9</f>
        <v>-15</v>
      </c>
    </row>
    <row r="32" spans="1:6" ht="12.75">
      <c r="A32" s="2">
        <f t="shared" si="1"/>
        <v>3.1000000000000014</v>
      </c>
      <c r="B32">
        <f>+Sheet1!$B$5*SIN(+$L$4+Sheet1!B$60*A32*0.001)+Sheet1!$B$7</f>
        <v>1.121098142925223</v>
      </c>
      <c r="C32">
        <f>-Sheet1!$D$9*(B32-$I$3)/Sheet1!$B$16</f>
        <v>-6.686470037327373</v>
      </c>
      <c r="D32">
        <f t="shared" si="0"/>
        <v>-6.686470037327373</v>
      </c>
      <c r="E32">
        <f>+Sheet1!$B$8</f>
        <v>15</v>
      </c>
      <c r="F32">
        <f>+Sheet1!$B$9</f>
        <v>-15</v>
      </c>
    </row>
    <row r="33" spans="1:6" ht="12.75">
      <c r="A33" s="2">
        <f t="shared" si="1"/>
        <v>3.2000000000000015</v>
      </c>
      <c r="B33">
        <f>+Sheet1!$B$5*SIN(+$L$4+Sheet1!B$60*A33*0.001)+Sheet1!$B$7</f>
        <v>0.3817562132074632</v>
      </c>
      <c r="C33">
        <f>-Sheet1!$D$9*(B33-$I$3)/Sheet1!$B$16</f>
        <v>-2.2768760231061425</v>
      </c>
      <c r="D33">
        <f t="shared" si="0"/>
        <v>-2.2768760231061425</v>
      </c>
      <c r="E33">
        <f>+Sheet1!$B$8</f>
        <v>15</v>
      </c>
      <c r="F33">
        <f>+Sheet1!$B$9</f>
        <v>-15</v>
      </c>
    </row>
    <row r="34" spans="1:6" ht="12.75">
      <c r="A34" s="2">
        <f t="shared" si="1"/>
        <v>3.3000000000000016</v>
      </c>
      <c r="B34">
        <f>+Sheet1!$B$5*SIN(+$L$4+Sheet1!B$60*A34*0.001)+Sheet1!$B$7</f>
        <v>-0.3711096206848593</v>
      </c>
      <c r="C34">
        <f>-Sheet1!$D$9*(B34-$I$3)/Sheet1!$B$16</f>
        <v>2.2133774593530378</v>
      </c>
      <c r="D34">
        <f t="shared" si="0"/>
        <v>2.2133774593530378</v>
      </c>
      <c r="E34">
        <f>+Sheet1!$B$8</f>
        <v>15</v>
      </c>
      <c r="F34">
        <f>+Sheet1!$B$9</f>
        <v>-15</v>
      </c>
    </row>
    <row r="35" spans="1:6" ht="12.75">
      <c r="A35" s="2">
        <f t="shared" si="1"/>
        <v>3.4000000000000017</v>
      </c>
      <c r="B35">
        <f>+Sheet1!$B$5*SIN(+$L$4+Sheet1!B$60*A35*0.001)+Sheet1!$B$7</f>
        <v>-1.1108287112504578</v>
      </c>
      <c r="C35">
        <f>-Sheet1!$D$9*(B35-$I$3)/Sheet1!$B$16</f>
        <v>6.625220941851637</v>
      </c>
      <c r="D35">
        <f t="shared" si="0"/>
        <v>6.625220941851637</v>
      </c>
      <c r="E35">
        <f>+Sheet1!$B$8</f>
        <v>15</v>
      </c>
      <c r="F35">
        <f>+Sheet1!$B$9</f>
        <v>-15</v>
      </c>
    </row>
    <row r="36" spans="1:6" ht="12.75">
      <c r="A36" s="2">
        <f t="shared" si="1"/>
        <v>3.5000000000000018</v>
      </c>
      <c r="B36">
        <f>+Sheet1!$B$5*SIN(+$L$4+Sheet1!B$60*A36*0.001)+Sheet1!$B$7</f>
        <v>-1.8111961409246025</v>
      </c>
      <c r="C36">
        <f>-Sheet1!$D$9*(B36-$I$3)/Sheet1!$B$16</f>
        <v>10.802362669530432</v>
      </c>
      <c r="D36">
        <f t="shared" si="0"/>
        <v>10.802362669530432</v>
      </c>
      <c r="E36">
        <f>+Sheet1!$B$8</f>
        <v>15</v>
      </c>
      <c r="F36">
        <f>+Sheet1!$B$9</f>
        <v>-15</v>
      </c>
    </row>
    <row r="37" spans="1:6" ht="12.75">
      <c r="A37" s="2">
        <f t="shared" si="1"/>
        <v>3.600000000000002</v>
      </c>
      <c r="B37">
        <f>+Sheet1!$B$5*SIN(+$L$4+Sheet1!B$60*A37*0.001)+Sheet1!$B$7</f>
        <v>-2.4474010443479672</v>
      </c>
      <c r="C37">
        <f>-Sheet1!$D$9*(B37-$I$3)/Sheet1!$B$16</f>
        <v>14.596825314202587</v>
      </c>
      <c r="D37">
        <f t="shared" si="0"/>
        <v>14.596825314202587</v>
      </c>
      <c r="E37">
        <f>+Sheet1!$B$8</f>
        <v>15</v>
      </c>
      <c r="F37">
        <f>+Sheet1!$B$9</f>
        <v>-15</v>
      </c>
    </row>
    <row r="38" spans="1:6" ht="12.75">
      <c r="A38" s="2">
        <f t="shared" si="1"/>
        <v>3.700000000000002</v>
      </c>
      <c r="B38">
        <f>+Sheet1!$B$5*SIN(+$L$4+Sheet1!B$60*A38*0.001)+Sheet1!$B$7</f>
        <v>-2.9969055456415745</v>
      </c>
      <c r="C38">
        <f>-Sheet1!$D$9*(B38-$I$3)/Sheet1!$B$16</f>
        <v>17.87418814497957</v>
      </c>
      <c r="D38">
        <f t="shared" si="0"/>
        <v>15</v>
      </c>
      <c r="E38">
        <f>+Sheet1!$B$8</f>
        <v>15</v>
      </c>
      <c r="F38">
        <f>+Sheet1!$B$9</f>
        <v>-15</v>
      </c>
    </row>
    <row r="39" spans="1:6" ht="12.75">
      <c r="A39" s="2">
        <f t="shared" si="1"/>
        <v>3.800000000000002</v>
      </c>
      <c r="B39">
        <f>+Sheet1!$B$5*SIN(+$L$4+Sheet1!B$60*A39*0.001)+Sheet1!$B$7</f>
        <v>-3.440243173895712</v>
      </c>
      <c r="C39">
        <f>-Sheet1!$D$9*(B39-$I$3)/Sheet1!$B$16</f>
        <v>20.518348949676216</v>
      </c>
      <c r="D39">
        <f t="shared" si="0"/>
        <v>15</v>
      </c>
      <c r="E39">
        <f>+Sheet1!$B$8</f>
        <v>15</v>
      </c>
      <c r="F39">
        <f>+Sheet1!$B$9</f>
        <v>-15</v>
      </c>
    </row>
    <row r="40" spans="1:6" ht="12.75">
      <c r="A40" s="2">
        <f t="shared" si="1"/>
        <v>3.900000000000002</v>
      </c>
      <c r="B40">
        <f>+Sheet1!$B$5*SIN(+$L$4+Sheet1!B$60*A40*0.001)+Sheet1!$B$7</f>
        <v>-3.7617084726067085</v>
      </c>
      <c r="C40">
        <f>-Sheet1!$D$9*(B40-$I$3)/Sheet1!$B$16</f>
        <v>22.435637013558896</v>
      </c>
      <c r="D40">
        <f t="shared" si="0"/>
        <v>15</v>
      </c>
      <c r="E40">
        <f>+Sheet1!$B$8</f>
        <v>15</v>
      </c>
      <c r="F40">
        <f>+Sheet1!$B$9</f>
        <v>-15</v>
      </c>
    </row>
    <row r="41" spans="1:6" ht="12.75">
      <c r="A41" s="2">
        <f t="shared" si="1"/>
        <v>4.000000000000002</v>
      </c>
      <c r="B41">
        <f>+Sheet1!$B$5*SIN(+$L$4+Sheet1!B$60*A41*0.001)+Sheet1!$B$7</f>
        <v>-3.949913373303611</v>
      </c>
      <c r="C41">
        <f>-Sheet1!$D$9*(B41-$I$3)/Sheet1!$B$16</f>
        <v>23.558131451114978</v>
      </c>
      <c r="D41">
        <f t="shared" si="0"/>
        <v>15</v>
      </c>
      <c r="E41">
        <f>+Sheet1!$B$8</f>
        <v>15</v>
      </c>
      <c r="F41">
        <f>+Sheet1!$B$9</f>
        <v>-15</v>
      </c>
    </row>
    <row r="42" spans="1:6" ht="12.75">
      <c r="A42" s="2">
        <f t="shared" si="1"/>
        <v>4.100000000000001</v>
      </c>
      <c r="B42">
        <f>+Sheet1!$B$5*SIN(+$L$4+Sheet1!B$60*A42*0.001)+Sheet1!$B$7</f>
        <v>-3.998190623551066</v>
      </c>
      <c r="C42">
        <f>-Sheet1!$D$9*(B42-$I$3)/Sheet1!$B$16</f>
        <v>23.8460673372827</v>
      </c>
      <c r="D42">
        <f t="shared" si="0"/>
        <v>15</v>
      </c>
      <c r="E42">
        <f>+Sheet1!$B$8</f>
        <v>15</v>
      </c>
      <c r="F42">
        <f>+Sheet1!$B$9</f>
        <v>-15</v>
      </c>
    </row>
    <row r="43" spans="1:6" ht="12.75">
      <c r="A43" s="2">
        <f t="shared" si="1"/>
        <v>4.200000000000001</v>
      </c>
      <c r="B43">
        <f>+Sheet1!$B$5*SIN(+$L$4+Sheet1!B$60*A43*0.001)+Sheet1!$B$7</f>
        <v>-3.9048299776907833</v>
      </c>
      <c r="C43">
        <f>-Sheet1!$D$9*(B43-$I$3)/Sheet1!$B$16</f>
        <v>23.28924439974622</v>
      </c>
      <c r="D43">
        <f t="shared" si="0"/>
        <v>15</v>
      </c>
      <c r="E43">
        <f>+Sheet1!$B$8</f>
        <v>15</v>
      </c>
      <c r="F43">
        <f>+Sheet1!$B$9</f>
        <v>-15</v>
      </c>
    </row>
    <row r="44" spans="1:6" ht="12.75">
      <c r="A44" s="2">
        <f t="shared" si="1"/>
        <v>4.300000000000001</v>
      </c>
      <c r="B44">
        <f>+Sheet1!$B$5*SIN(+$L$4+Sheet1!B$60*A44*0.001)+Sheet1!$B$7</f>
        <v>-3.673138783146633</v>
      </c>
      <c r="C44">
        <f>-Sheet1!$D$9*(B44-$I$3)/Sheet1!$B$16</f>
        <v>21.907388368667792</v>
      </c>
      <c r="D44">
        <f t="shared" si="0"/>
        <v>15</v>
      </c>
      <c r="E44">
        <f>+Sheet1!$B$8</f>
        <v>15</v>
      </c>
      <c r="F44">
        <f>+Sheet1!$B$9</f>
        <v>-15</v>
      </c>
    </row>
    <row r="45" spans="1:6" ht="12.75">
      <c r="A45" s="2">
        <f t="shared" si="1"/>
        <v>4.4</v>
      </c>
      <c r="B45">
        <f>+Sheet1!$B$5*SIN(+$L$4+Sheet1!B$60*A45*0.001)+Sheet1!$B$7</f>
        <v>-3.3113248159932778</v>
      </c>
      <c r="C45">
        <f>-Sheet1!$D$9*(B45-$I$3)/Sheet1!$B$16</f>
        <v>19.74945218286249</v>
      </c>
      <c r="D45">
        <f t="shared" si="0"/>
        <v>15</v>
      </c>
      <c r="E45">
        <f>+Sheet1!$B$8</f>
        <v>15</v>
      </c>
      <c r="F45">
        <f>+Sheet1!$B$9</f>
        <v>-15</v>
      </c>
    </row>
    <row r="46" spans="1:6" ht="12.75">
      <c r="A46" s="2">
        <f t="shared" si="1"/>
        <v>4.5</v>
      </c>
      <c r="B46">
        <f>+Sheet1!$B$5*SIN(+$L$4+Sheet1!B$60*A46*0.001)+Sheet1!$B$7</f>
        <v>-2.832205516396768</v>
      </c>
      <c r="C46">
        <f>-Sheet1!$D$9*(B46-$I$3)/Sheet1!$B$16</f>
        <v>16.8918818075354</v>
      </c>
      <c r="D46">
        <f t="shared" si="0"/>
        <v>15</v>
      </c>
      <c r="E46">
        <f>+Sheet1!$B$8</f>
        <v>15</v>
      </c>
      <c r="F46">
        <f>+Sheet1!$B$9</f>
        <v>-15</v>
      </c>
    </row>
    <row r="47" spans="1:6" ht="12.75">
      <c r="A47" s="2">
        <f t="shared" si="1"/>
        <v>4.6</v>
      </c>
      <c r="B47">
        <f>+Sheet1!$B$5*SIN(+$L$4+Sheet1!B$60*A47*0.001)+Sheet1!$B$7</f>
        <v>-2.252753924406773</v>
      </c>
      <c r="C47">
        <f>-Sheet1!$D$9*(B47-$I$3)/Sheet1!$B$16</f>
        <v>13.435908097853519</v>
      </c>
      <c r="D47">
        <f t="shared" si="0"/>
        <v>13.435908097853519</v>
      </c>
      <c r="E47">
        <f>+Sheet1!$B$8</f>
        <v>15</v>
      </c>
      <c r="F47">
        <f>+Sheet1!$B$9</f>
        <v>-15</v>
      </c>
    </row>
    <row r="48" spans="1:6" ht="12.75">
      <c r="A48" s="2">
        <f t="shared" si="1"/>
        <v>4.699999999999999</v>
      </c>
      <c r="B48">
        <f>+Sheet1!$B$5*SIN(+$L$4+Sheet1!B$60*A48*0.001)+Sheet1!$B$7</f>
        <v>-1.593497401550823</v>
      </c>
      <c r="C48">
        <f>-Sheet1!$D$9*(B48-$I$3)/Sheet1!$B$16</f>
        <v>9.503960645432343</v>
      </c>
      <c r="D48">
        <f t="shared" si="0"/>
        <v>9.503960645432343</v>
      </c>
      <c r="E48">
        <f>+Sheet1!$B$8</f>
        <v>15</v>
      </c>
      <c r="F48">
        <f>+Sheet1!$B$9</f>
        <v>-15</v>
      </c>
    </row>
    <row r="49" spans="1:6" ht="12.75">
      <c r="A49" s="2">
        <f t="shared" si="1"/>
        <v>4.799999999999999</v>
      </c>
      <c r="B49">
        <f>+Sheet1!$B$5*SIN(+$L$4+Sheet1!B$60*A49*0.001)+Sheet1!$B$7</f>
        <v>-0.8777904388185639</v>
      </c>
      <c r="C49">
        <f>-Sheet1!$D$9*(B49-$I$3)/Sheet1!$B$16</f>
        <v>5.235330649017279</v>
      </c>
      <c r="D49">
        <f t="shared" si="0"/>
        <v>5.235330649017279</v>
      </c>
      <c r="E49">
        <f>+Sheet1!$B$8</f>
        <v>15</v>
      </c>
      <c r="F49">
        <f>+Sheet1!$B$9</f>
        <v>-15</v>
      </c>
    </row>
    <row r="50" spans="1:6" ht="12.75">
      <c r="A50" s="2">
        <f t="shared" si="1"/>
        <v>4.899999999999999</v>
      </c>
      <c r="B50">
        <f>+Sheet1!$B$5*SIN(+$L$4+Sheet1!B$60*A50*0.001)+Sheet1!$B$7</f>
        <v>-0.1309873121751543</v>
      </c>
      <c r="C50">
        <f>-Sheet1!$D$9*(B50-$I$3)/Sheet1!$B$16</f>
        <v>0.781236454324976</v>
      </c>
      <c r="D50">
        <f t="shared" si="0"/>
        <v>0.781236454324976</v>
      </c>
      <c r="E50">
        <f>+Sheet1!$B$8</f>
        <v>15</v>
      </c>
      <c r="F50">
        <f>+Sheet1!$B$9</f>
        <v>-15</v>
      </c>
    </row>
    <row r="51" spans="1:6" ht="12.75">
      <c r="A51" s="2">
        <f t="shared" si="1"/>
        <v>4.999999999999998</v>
      </c>
      <c r="B51">
        <f>+Sheet1!$B$5*SIN(+$L$4+Sheet1!B$60*A51*0.001)+Sheet1!$B$7</f>
        <v>0.6204561053047626</v>
      </c>
      <c r="C51">
        <f>-Sheet1!$D$9*(B51-$I$3)/Sheet1!$B$16</f>
        <v>-3.7005334312411287</v>
      </c>
      <c r="D51">
        <f t="shared" si="0"/>
        <v>-3.7005334312411287</v>
      </c>
      <c r="E51">
        <f>+Sheet1!$B$8</f>
        <v>15</v>
      </c>
      <c r="F51">
        <f>+Sheet1!$B$9</f>
        <v>-15</v>
      </c>
    </row>
    <row r="52" spans="1:6" ht="12.75">
      <c r="A52" s="2">
        <f t="shared" si="1"/>
        <v>5.099999999999998</v>
      </c>
      <c r="B52">
        <f>+Sheet1!$B$5*SIN(+$L$4+Sheet1!B$60*A52*0.001)+Sheet1!$B$7</f>
        <v>1.3499195559304453</v>
      </c>
      <c r="C52">
        <f>-Sheet1!$D$9*(B52-$I$3)/Sheet1!$B$16</f>
        <v>-8.05121007513188</v>
      </c>
      <c r="D52">
        <f t="shared" si="0"/>
        <v>-8.05121007513188</v>
      </c>
      <c r="E52">
        <f>+Sheet1!$B$8</f>
        <v>15</v>
      </c>
      <c r="F52">
        <f>+Sheet1!$B$9</f>
        <v>-15</v>
      </c>
    </row>
    <row r="53" spans="1:6" ht="12.75">
      <c r="A53" s="2">
        <f t="shared" si="1"/>
        <v>5.1999999999999975</v>
      </c>
      <c r="B53">
        <f>+Sheet1!$B$5*SIN(+$L$4+Sheet1!B$60*A53*0.001)+Sheet1!$B$7</f>
        <v>2.0315614332949075</v>
      </c>
      <c r="C53">
        <f>-Sheet1!$D$9*(B53-$I$3)/Sheet1!$B$16</f>
        <v>-12.116668588240005</v>
      </c>
      <c r="D53">
        <f t="shared" si="0"/>
        <v>-12.116668588240005</v>
      </c>
      <c r="E53">
        <f>+Sheet1!$B$8</f>
        <v>15</v>
      </c>
      <c r="F53">
        <f>+Sheet1!$B$9</f>
        <v>-15</v>
      </c>
    </row>
    <row r="54" spans="1:6" ht="12.75">
      <c r="A54" s="2">
        <f t="shared" si="1"/>
        <v>5.299999999999997</v>
      </c>
      <c r="B54">
        <f>+Sheet1!$B$5*SIN(+$L$4+Sheet1!B$60*A54*0.001)+Sheet1!$B$7</f>
        <v>2.641234234064883</v>
      </c>
      <c r="C54">
        <f>-Sheet1!$D$9*(B54-$I$3)/Sheet1!$B$16</f>
        <v>-15.752888075933695</v>
      </c>
      <c r="D54">
        <f t="shared" si="0"/>
        <v>-15</v>
      </c>
      <c r="E54">
        <f>+Sheet1!$B$8</f>
        <v>15</v>
      </c>
      <c r="F54">
        <f>+Sheet1!$B$9</f>
        <v>-15</v>
      </c>
    </row>
    <row r="55" spans="1:6" ht="12.75">
      <c r="A55" s="2">
        <f t="shared" si="1"/>
        <v>5.399999999999997</v>
      </c>
      <c r="B55">
        <f>+Sheet1!$B$5*SIN(+$L$4+Sheet1!B$60*A55*0.001)+Sheet1!$B$7</f>
        <v>3.157339995325272</v>
      </c>
      <c r="C55">
        <f>-Sheet1!$D$9*(B55-$I$3)/Sheet1!$B$16</f>
        <v>-18.831053650051324</v>
      </c>
      <c r="D55">
        <f t="shared" si="0"/>
        <v>-15</v>
      </c>
      <c r="E55">
        <f>+Sheet1!$B$8</f>
        <v>15</v>
      </c>
      <c r="F55">
        <f>+Sheet1!$B$9</f>
        <v>-15</v>
      </c>
    </row>
    <row r="56" spans="1:6" ht="12.75">
      <c r="A56" s="2">
        <f t="shared" si="1"/>
        <v>5.4999999999999964</v>
      </c>
      <c r="B56">
        <f>+Sheet1!$B$5*SIN(+$L$4+Sheet1!B$60*A56*0.001)+Sheet1!$B$7</f>
        <v>3.5615954131827072</v>
      </c>
      <c r="C56">
        <f>-Sheet1!$D$9*(B56-$I$3)/Sheet1!$B$16</f>
        <v>-21.242119760533047</v>
      </c>
      <c r="D56">
        <f t="shared" si="0"/>
        <v>-15</v>
      </c>
      <c r="E56">
        <f>+Sheet1!$B$8</f>
        <v>15</v>
      </c>
      <c r="F56">
        <f>+Sheet1!$B$9</f>
        <v>-15</v>
      </c>
    </row>
    <row r="57" spans="1:6" ht="12.75">
      <c r="A57" s="2">
        <f t="shared" si="1"/>
        <v>5.599999999999996</v>
      </c>
      <c r="B57">
        <f>+Sheet1!$B$5*SIN(+$L$4+Sheet1!B$60*A57*0.001)+Sheet1!$B$7</f>
        <v>3.839679537921049</v>
      </c>
      <c r="C57">
        <f>-Sheet1!$D$9*(B57-$I$3)/Sheet1!$B$16</f>
        <v>-22.900673188395917</v>
      </c>
      <c r="D57">
        <f t="shared" si="0"/>
        <v>-15</v>
      </c>
      <c r="E57">
        <f>+Sheet1!$B$8</f>
        <v>15</v>
      </c>
      <c r="F57">
        <f>+Sheet1!$B$9</f>
        <v>-15</v>
      </c>
    </row>
    <row r="58" spans="1:6" ht="12.75">
      <c r="A58" s="2">
        <f t="shared" si="1"/>
        <v>5.699999999999996</v>
      </c>
      <c r="B58">
        <f>+Sheet1!$B$5*SIN(+$L$4+Sheet1!B$60*A58*0.001)+Sheet1!$B$7</f>
        <v>3.9817411007846113</v>
      </c>
      <c r="C58">
        <f>-Sheet1!$D$9*(B58-$I$3)/Sheet1!$B$16</f>
        <v>-23.747958851598078</v>
      </c>
      <c r="D58">
        <f t="shared" si="0"/>
        <v>-15</v>
      </c>
      <c r="E58">
        <f>+Sheet1!$B$8</f>
        <v>15</v>
      </c>
      <c r="F58">
        <f>+Sheet1!$B$9</f>
        <v>-15</v>
      </c>
    </row>
    <row r="59" spans="1:6" ht="12.75">
      <c r="A59" s="2">
        <f t="shared" si="1"/>
        <v>5.799999999999995</v>
      </c>
      <c r="B59">
        <f>+Sheet1!$B$5*SIN(+$L$4+Sheet1!B$60*A59*0.001)+Sheet1!$B$7</f>
        <v>3.982747500085235</v>
      </c>
      <c r="C59">
        <f>-Sheet1!$D$9*(B59-$I$3)/Sheet1!$B$16</f>
        <v>-23.753961233112733</v>
      </c>
      <c r="D59">
        <f t="shared" si="0"/>
        <v>-15</v>
      </c>
      <c r="E59">
        <f>+Sheet1!$B$8</f>
        <v>15</v>
      </c>
      <c r="F59">
        <f>+Sheet1!$B$9</f>
        <v>-15</v>
      </c>
    </row>
    <row r="60" spans="1:6" ht="12.75">
      <c r="A60" s="2">
        <f t="shared" si="1"/>
        <v>5.899999999999995</v>
      </c>
      <c r="B60">
        <f>+Sheet1!$B$5*SIN(+$L$4+Sheet1!B$60*A60*0.001)+Sheet1!$B$7</f>
        <v>3.8426630836259617</v>
      </c>
      <c r="C60">
        <f>-Sheet1!$D$9*(B60-$I$3)/Sheet1!$B$16</f>
        <v>-22.918467695582276</v>
      </c>
      <c r="D60">
        <f t="shared" si="0"/>
        <v>-15</v>
      </c>
      <c r="E60">
        <f>+Sheet1!$B$8</f>
        <v>15</v>
      </c>
      <c r="F60">
        <f>+Sheet1!$B$9</f>
        <v>-15</v>
      </c>
    </row>
    <row r="61" spans="1:6" ht="12.75">
      <c r="A61" s="2">
        <f t="shared" si="1"/>
        <v>5.999999999999995</v>
      </c>
      <c r="B61">
        <f>+Sheet1!$B$5*SIN(+$L$4+Sheet1!B$60*A61*0.001)+Sheet1!$B$7</f>
        <v>3.5664504116978883</v>
      </c>
      <c r="C61">
        <f>-Sheet1!$D$9*(B61-$I$3)/Sheet1!$B$16</f>
        <v>-21.271076014102714</v>
      </c>
      <c r="D61">
        <f t="shared" si="0"/>
        <v>-15</v>
      </c>
      <c r="E61">
        <f>+Sheet1!$B$8</f>
        <v>15</v>
      </c>
      <c r="F61">
        <f>+Sheet1!$B$9</f>
        <v>-15</v>
      </c>
    </row>
    <row r="62" spans="1:6" ht="12.75">
      <c r="A62" s="2">
        <f t="shared" si="1"/>
        <v>6.099999999999994</v>
      </c>
      <c r="B62">
        <f>+Sheet1!$B$5*SIN(+$L$4+Sheet1!B$60*A62*0.001)+Sheet1!$B$7</f>
        <v>3.163894455907897</v>
      </c>
      <c r="C62">
        <f>-Sheet1!$D$9*(B62-$I$3)/Sheet1!$B$16</f>
        <v>-18.87014586028567</v>
      </c>
      <c r="D62">
        <f t="shared" si="0"/>
        <v>-15</v>
      </c>
      <c r="E62">
        <f>+Sheet1!$B$8</f>
        <v>15</v>
      </c>
      <c r="F62">
        <f>+Sheet1!$B$9</f>
        <v>-15</v>
      </c>
    </row>
    <row r="63" spans="1:6" ht="12.75">
      <c r="A63" s="2">
        <f t="shared" si="1"/>
        <v>6.199999999999994</v>
      </c>
      <c r="B63">
        <f>+Sheet1!$B$5*SIN(+$L$4+Sheet1!B$60*A63*0.001)+Sheet1!$B$7</f>
        <v>2.649255961681135</v>
      </c>
      <c r="C63">
        <f>-Sheet1!$D$9*(B63-$I$3)/Sheet1!$B$16</f>
        <v>-15.800731381796034</v>
      </c>
      <c r="D63">
        <f t="shared" si="0"/>
        <v>-15</v>
      </c>
      <c r="E63">
        <f>+Sheet1!$B$8</f>
        <v>15</v>
      </c>
      <c r="F63">
        <f>+Sheet1!$B$9</f>
        <v>-15</v>
      </c>
    </row>
    <row r="64" spans="1:6" ht="12.75">
      <c r="A64" s="2">
        <f t="shared" si="1"/>
        <v>6.299999999999994</v>
      </c>
      <c r="B64">
        <f>+Sheet1!$B$5*SIN(+$L$4+Sheet1!B$60*A64*0.001)+Sheet1!$B$7</f>
        <v>2.0407662542447587</v>
      </c>
      <c r="C64">
        <f>-Sheet1!$D$9*(B64-$I$3)/Sheet1!$B$16</f>
        <v>-12.171568116767945</v>
      </c>
      <c r="D64">
        <f t="shared" si="0"/>
        <v>-12.171568116767945</v>
      </c>
      <c r="E64">
        <f>+Sheet1!$B$8</f>
        <v>15</v>
      </c>
      <c r="F64">
        <f>+Sheet1!$B$9</f>
        <v>-15</v>
      </c>
    </row>
    <row r="65" spans="1:6" ht="12.75">
      <c r="A65" s="2">
        <f t="shared" si="1"/>
        <v>6.399999999999993</v>
      </c>
      <c r="B65">
        <f>+Sheet1!$B$5*SIN(+$L$4+Sheet1!B$60*A65*0.001)+Sheet1!$B$7</f>
        <v>1.3599813848428475</v>
      </c>
      <c r="C65">
        <f>-Sheet1!$D$9*(B65-$I$3)/Sheet1!$B$16</f>
        <v>-8.111220983158136</v>
      </c>
      <c r="D65">
        <f t="shared" si="0"/>
        <v>-8.111220983158136</v>
      </c>
      <c r="E65">
        <f>+Sheet1!$B$8</f>
        <v>15</v>
      </c>
      <c r="F65">
        <f>+Sheet1!$B$9</f>
        <v>-15</v>
      </c>
    </row>
    <row r="66" spans="1:6" ht="12.75">
      <c r="A66" s="2">
        <f t="shared" si="1"/>
        <v>6.499999999999993</v>
      </c>
      <c r="B66">
        <f>+Sheet1!$B$5*SIN(+$L$4+Sheet1!B$60*A66*0.001)+Sheet1!$B$7</f>
        <v>0.6310184968741943</v>
      </c>
      <c r="C66">
        <f>-Sheet1!$D$9*(B66-$I$3)/Sheet1!$B$16</f>
        <v>-3.7635298024305825</v>
      </c>
      <c r="D66">
        <f aca="true" t="shared" si="2" ref="D66:D129">MAX(MIN(C66,$G$3),$H$3)</f>
        <v>-3.7635298024305825</v>
      </c>
      <c r="E66">
        <f>+Sheet1!$B$8</f>
        <v>15</v>
      </c>
      <c r="F66">
        <f>+Sheet1!$B$9</f>
        <v>-15</v>
      </c>
    </row>
    <row r="67" spans="1:6" ht="12.75">
      <c r="A67" s="2">
        <f t="shared" si="1"/>
        <v>6.5999999999999925</v>
      </c>
      <c r="B67">
        <f>+Sheet1!$B$5*SIN(+$L$4+Sheet1!B$60*A67*0.001)+Sheet1!$B$7</f>
        <v>-0.12029853593589919</v>
      </c>
      <c r="C67">
        <f>-Sheet1!$D$9*(B67-$I$3)/Sheet1!$B$16</f>
        <v>0.7174862978284245</v>
      </c>
      <c r="D67">
        <f t="shared" si="2"/>
        <v>0.7174862978284245</v>
      </c>
      <c r="E67">
        <f>+Sheet1!$B$8</f>
        <v>15</v>
      </c>
      <c r="F67">
        <f>+Sheet1!$B$9</f>
        <v>-15</v>
      </c>
    </row>
    <row r="68" spans="1:6" ht="12.75">
      <c r="A68" s="2">
        <f t="shared" si="1"/>
        <v>6.699999999999992</v>
      </c>
      <c r="B68">
        <f>+Sheet1!$B$5*SIN(+$L$4+Sheet1!B$60*A68*0.001)+Sheet1!$B$7</f>
        <v>-0.8673539331364599</v>
      </c>
      <c r="C68">
        <f>-Sheet1!$D$9*(B68-$I$3)/Sheet1!$B$16</f>
        <v>5.173085088289025</v>
      </c>
      <c r="D68">
        <f t="shared" si="2"/>
        <v>5.173085088289025</v>
      </c>
      <c r="E68">
        <f>+Sheet1!$B$8</f>
        <v>15</v>
      </c>
      <c r="F68">
        <f>+Sheet1!$B$9</f>
        <v>-15</v>
      </c>
    </row>
    <row r="69" spans="1:6" ht="12.75">
      <c r="A69" s="2">
        <f aca="true" t="shared" si="3" ref="A69:A132">+A68+0.1</f>
        <v>6.799999999999992</v>
      </c>
      <c r="B69">
        <f>+Sheet1!$B$5*SIN(+$L$4+Sheet1!B$60*A69*0.001)+Sheet1!$B$7</f>
        <v>-1.5836828848427584</v>
      </c>
      <c r="C69">
        <f>-Sheet1!$D$9*(B69-$I$3)/Sheet1!$B$16</f>
        <v>9.445424760493589</v>
      </c>
      <c r="D69">
        <f t="shared" si="2"/>
        <v>9.445424760493589</v>
      </c>
      <c r="E69">
        <f>+Sheet1!$B$8</f>
        <v>15</v>
      </c>
      <c r="F69">
        <f>+Sheet1!$B$9</f>
        <v>-15</v>
      </c>
    </row>
    <row r="70" spans="1:6" ht="12.75">
      <c r="A70" s="2">
        <f t="shared" si="3"/>
        <v>6.8999999999999915</v>
      </c>
      <c r="B70">
        <f>+Sheet1!$B$5*SIN(+$L$4+Sheet1!B$60*A70*0.001)+Sheet1!$B$7</f>
        <v>-2.243909080820086</v>
      </c>
      <c r="C70">
        <f>-Sheet1!$D$9*(B70-$I$3)/Sheet1!$B$16</f>
        <v>13.383155551610852</v>
      </c>
      <c r="D70">
        <f t="shared" si="2"/>
        <v>13.383155551610852</v>
      </c>
      <c r="E70">
        <f>+Sheet1!$B$8</f>
        <v>15</v>
      </c>
      <c r="F70">
        <f>+Sheet1!$B$9</f>
        <v>-15</v>
      </c>
    </row>
    <row r="71" spans="1:6" ht="12.75">
      <c r="A71" s="2">
        <f t="shared" si="3"/>
        <v>6.999999999999991</v>
      </c>
      <c r="B71">
        <f>+Sheet1!$B$5*SIN(+$L$4+Sheet1!B$60*A71*0.001)+Sheet1!$B$7</f>
        <v>-2.8246436789250886</v>
      </c>
      <c r="C71">
        <f>-Sheet1!$D$9*(B71-$I$3)/Sheet1!$B$16</f>
        <v>16.846781385239098</v>
      </c>
      <c r="D71">
        <f t="shared" si="2"/>
        <v>15</v>
      </c>
      <c r="E71">
        <f>+Sheet1!$B$8</f>
        <v>15</v>
      </c>
      <c r="F71">
        <f>+Sheet1!$B$9</f>
        <v>-15</v>
      </c>
    </row>
    <row r="72" spans="1:6" ht="12.75">
      <c r="A72" s="2">
        <f t="shared" si="3"/>
        <v>7.099999999999991</v>
      </c>
      <c r="B72">
        <f>+Sheet1!$B$5*SIN(+$L$4+Sheet1!B$60*A72*0.001)+Sheet1!$B$7</f>
        <v>-3.3053138664988597</v>
      </c>
      <c r="C72">
        <f>-Sheet1!$D$9*(B72-$I$3)/Sheet1!$B$16</f>
        <v>19.713601589456417</v>
      </c>
      <c r="D72">
        <f t="shared" si="2"/>
        <v>15</v>
      </c>
      <c r="E72">
        <f>+Sheet1!$B$8</f>
        <v>15</v>
      </c>
      <c r="F72">
        <f>+Sheet1!$B$9</f>
        <v>-15</v>
      </c>
    </row>
    <row r="73" spans="1:6" ht="12.75">
      <c r="A73" s="2">
        <f t="shared" si="3"/>
        <v>7.19999999999999</v>
      </c>
      <c r="B73">
        <f>+Sheet1!$B$5*SIN(+$L$4+Sheet1!B$60*A73*0.001)+Sheet1!$B$7</f>
        <v>-3.668891662512071</v>
      </c>
      <c r="C73">
        <f>-Sheet1!$D$9*(B73-$I$3)/Sheet1!$B$16</f>
        <v>21.882057629296646</v>
      </c>
      <c r="D73">
        <f t="shared" si="2"/>
        <v>15</v>
      </c>
      <c r="E73">
        <f>+Sheet1!$B$8</f>
        <v>15</v>
      </c>
      <c r="F73">
        <f>+Sheet1!$B$9</f>
        <v>-15</v>
      </c>
    </row>
    <row r="74" spans="1:6" ht="12.75">
      <c r="A74" s="2">
        <f t="shared" si="3"/>
        <v>7.29999999999999</v>
      </c>
      <c r="B74">
        <f>+Sheet1!$B$5*SIN(+$L$4+Sheet1!B$60*A74*0.001)+Sheet1!$B$7</f>
        <v>-3.9024971422819266</v>
      </c>
      <c r="C74">
        <f>-Sheet1!$D$9*(B74-$I$3)/Sheet1!$B$16</f>
        <v>23.275330868480676</v>
      </c>
      <c r="D74">
        <f t="shared" si="2"/>
        <v>15</v>
      </c>
      <c r="E74">
        <f>+Sheet1!$B$8</f>
        <v>15</v>
      </c>
      <c r="F74">
        <f>+Sheet1!$B$9</f>
        <v>-15</v>
      </c>
    </row>
    <row r="75" spans="1:6" ht="12.75">
      <c r="A75" s="2">
        <f t="shared" si="3"/>
        <v>7.39999999999999</v>
      </c>
      <c r="B75">
        <f>+Sheet1!$B$5*SIN(+$L$4+Sheet1!B$60*A75*0.001)+Sheet1!$B$7</f>
        <v>-3.9978547152252935</v>
      </c>
      <c r="C75">
        <f>-Sheet1!$D$9*(B75-$I$3)/Sheet1!$B$16</f>
        <v>23.844063907904335</v>
      </c>
      <c r="D75">
        <f t="shared" si="2"/>
        <v>15</v>
      </c>
      <c r="E75">
        <f>+Sheet1!$B$8</f>
        <v>15</v>
      </c>
      <c r="F75">
        <f>+Sheet1!$B$9</f>
        <v>-15</v>
      </c>
    </row>
    <row r="76" spans="1:6" ht="12.75">
      <c r="A76" s="2">
        <f t="shared" si="3"/>
        <v>7.499999999999989</v>
      </c>
      <c r="B76">
        <f>+Sheet1!$B$5*SIN(+$L$4+Sheet1!B$60*A76*0.001)+Sheet1!$B$7</f>
        <v>-3.951586291780824</v>
      </c>
      <c r="C76">
        <f>-Sheet1!$D$9*(B76-$I$3)/Sheet1!$B$16</f>
        <v>23.568109096108298</v>
      </c>
      <c r="D76">
        <f t="shared" si="2"/>
        <v>15</v>
      </c>
      <c r="E76">
        <f>+Sheet1!$B$8</f>
        <v>15</v>
      </c>
      <c r="F76">
        <f>+Sheet1!$B$9</f>
        <v>-15</v>
      </c>
    </row>
    <row r="77" spans="1:6" ht="12.75">
      <c r="A77" s="2">
        <f t="shared" si="3"/>
        <v>7.599999999999989</v>
      </c>
      <c r="B77">
        <f>+Sheet1!$B$5*SIN(+$L$4+Sheet1!B$60*A77*0.001)+Sheet1!$B$7</f>
        <v>-3.7653309539158326</v>
      </c>
      <c r="C77">
        <f>-Sheet1!$D$9*(B77-$I$3)/Sheet1!$B$16</f>
        <v>22.457242269875742</v>
      </c>
      <c r="D77">
        <f t="shared" si="2"/>
        <v>15</v>
      </c>
      <c r="E77">
        <f>+Sheet1!$B$8</f>
        <v>15</v>
      </c>
      <c r="F77">
        <f>+Sheet1!$B$9</f>
        <v>-15</v>
      </c>
    </row>
    <row r="78" spans="1:6" ht="12.75">
      <c r="A78" s="2">
        <f t="shared" si="3"/>
        <v>7.699999999999989</v>
      </c>
      <c r="B78">
        <f>+Sheet1!$B$5*SIN(+$L$4+Sheet1!B$60*A78*0.001)+Sheet1!$B$7</f>
        <v>-3.4456868898303816</v>
      </c>
      <c r="C78">
        <f>-Sheet1!$D$9*(B78-$I$3)/Sheet1!$B$16</f>
        <v>20.55081644034025</v>
      </c>
      <c r="D78">
        <f t="shared" si="2"/>
        <v>15</v>
      </c>
      <c r="E78">
        <f>+Sheet1!$B$8</f>
        <v>15</v>
      </c>
      <c r="F78">
        <f>+Sheet1!$B$9</f>
        <v>-15</v>
      </c>
    </row>
    <row r="79" spans="1:6" ht="12.75">
      <c r="A79" s="2">
        <f t="shared" si="3"/>
        <v>7.799999999999988</v>
      </c>
      <c r="B79">
        <f>+Sheet1!$B$5*SIN(+$L$4+Sheet1!B$60*A79*0.001)+Sheet1!$B$7</f>
        <v>-3.003977649850935</v>
      </c>
      <c r="C79">
        <f>-Sheet1!$D$9*(B79-$I$3)/Sheet1!$B$16</f>
        <v>17.916367692947922</v>
      </c>
      <c r="D79">
        <f t="shared" si="2"/>
        <v>15</v>
      </c>
      <c r="E79">
        <f>+Sheet1!$B$8</f>
        <v>15</v>
      </c>
      <c r="F79">
        <f>+Sheet1!$B$9</f>
        <v>-15</v>
      </c>
    </row>
    <row r="80" spans="1:6" ht="12.75">
      <c r="A80" s="2">
        <f t="shared" si="3"/>
        <v>7.899999999999988</v>
      </c>
      <c r="B80">
        <f>+Sheet1!$B$5*SIN(+$L$4+Sheet1!B$60*A80*0.001)+Sheet1!$B$7</f>
        <v>-2.455851004014629</v>
      </c>
      <c r="C80">
        <f>-Sheet1!$D$9*(B80-$I$3)/Sheet1!$B$16</f>
        <v>14.647222687960014</v>
      </c>
      <c r="D80">
        <f t="shared" si="2"/>
        <v>14.647222687960014</v>
      </c>
      <c r="E80">
        <f>+Sheet1!$B$8</f>
        <v>15</v>
      </c>
      <c r="F80">
        <f>+Sheet1!$B$9</f>
        <v>-15</v>
      </c>
    </row>
    <row r="81" spans="1:6" ht="12.75">
      <c r="A81" s="2">
        <f t="shared" si="3"/>
        <v>7.999999999999988</v>
      </c>
      <c r="B81">
        <f>+Sheet1!$B$5*SIN(+$L$4+Sheet1!B$60*A81*0.001)+Sheet1!$B$7</f>
        <v>-1.8207246120147087</v>
      </c>
      <c r="C81">
        <f>-Sheet1!$D$9*(B81-$I$3)/Sheet1!$B$16</f>
        <v>10.859192516986333</v>
      </c>
      <c r="D81">
        <f t="shared" si="2"/>
        <v>10.859192516986333</v>
      </c>
      <c r="E81">
        <f>+Sheet1!$B$8</f>
        <v>15</v>
      </c>
      <c r="F81">
        <f>+Sheet1!$B$9</f>
        <v>-15</v>
      </c>
    </row>
    <row r="82" spans="1:6" ht="12.75">
      <c r="A82" s="2">
        <f t="shared" si="3"/>
        <v>8.099999999999987</v>
      </c>
      <c r="B82">
        <f>+Sheet1!$B$5*SIN(+$L$4+Sheet1!B$60*A82*0.001)+Sheet1!$B$7</f>
        <v>-1.1210981429252924</v>
      </c>
      <c r="C82">
        <f>-Sheet1!$D$9*(B82-$I$3)/Sheet1!$B$16</f>
        <v>6.686470037327788</v>
      </c>
      <c r="D82">
        <f t="shared" si="2"/>
        <v>6.686470037327788</v>
      </c>
      <c r="E82">
        <f>+Sheet1!$B$8</f>
        <v>15</v>
      </c>
      <c r="F82">
        <f>+Sheet1!$B$9</f>
        <v>-15</v>
      </c>
    </row>
    <row r="83" spans="1:6" ht="12.75">
      <c r="A83" s="2">
        <f t="shared" si="3"/>
        <v>8.199999999999987</v>
      </c>
      <c r="B83">
        <f>+Sheet1!$B$5*SIN(+$L$4+Sheet1!B$60*A83*0.001)+Sheet1!$B$7</f>
        <v>-0.381756213207592</v>
      </c>
      <c r="C83">
        <f>-Sheet1!$D$9*(B83-$I$3)/Sheet1!$B$16</f>
        <v>2.2768760231069103</v>
      </c>
      <c r="D83">
        <f t="shared" si="2"/>
        <v>2.2768760231069103</v>
      </c>
      <c r="E83">
        <f>+Sheet1!$B$8</f>
        <v>15</v>
      </c>
      <c r="F83">
        <f>+Sheet1!$B$9</f>
        <v>-15</v>
      </c>
    </row>
    <row r="84" spans="1:6" ht="12.75">
      <c r="A84" s="2">
        <f t="shared" si="3"/>
        <v>8.299999999999986</v>
      </c>
      <c r="B84">
        <f>+Sheet1!$B$5*SIN(+$L$4+Sheet1!B$60*A84*0.001)+Sheet1!$B$7</f>
        <v>0.37110962068473047</v>
      </c>
      <c r="C84">
        <f>-Sheet1!$D$9*(B84-$I$3)/Sheet1!$B$16</f>
        <v>-2.213377459352269</v>
      </c>
      <c r="D84">
        <f t="shared" si="2"/>
        <v>-2.213377459352269</v>
      </c>
      <c r="E84">
        <f>+Sheet1!$B$8</f>
        <v>15</v>
      </c>
      <c r="F84">
        <f>+Sheet1!$B$9</f>
        <v>-15</v>
      </c>
    </row>
    <row r="85" spans="1:6" ht="12.75">
      <c r="A85" s="2">
        <f t="shared" si="3"/>
        <v>8.399999999999986</v>
      </c>
      <c r="B85">
        <f>+Sheet1!$B$5*SIN(+$L$4+Sheet1!B$60*A85*0.001)+Sheet1!$B$7</f>
        <v>1.1108287112503334</v>
      </c>
      <c r="C85">
        <f>-Sheet1!$D$9*(B85-$I$3)/Sheet1!$B$16</f>
        <v>-6.625220941850895</v>
      </c>
      <c r="D85">
        <f t="shared" si="2"/>
        <v>-6.625220941850895</v>
      </c>
      <c r="E85">
        <f>+Sheet1!$B$8</f>
        <v>15</v>
      </c>
      <c r="F85">
        <f>+Sheet1!$B$9</f>
        <v>-15</v>
      </c>
    </row>
    <row r="86" spans="1:6" ht="12.75">
      <c r="A86" s="2">
        <f t="shared" si="3"/>
        <v>8.499999999999986</v>
      </c>
      <c r="B86">
        <f>+Sheet1!$B$5*SIN(+$L$4+Sheet1!B$60*A86*0.001)+Sheet1!$B$7</f>
        <v>1.811196140924487</v>
      </c>
      <c r="C86">
        <f>-Sheet1!$D$9*(B86-$I$3)/Sheet1!$B$16</f>
        <v>-10.802362669529744</v>
      </c>
      <c r="D86">
        <f t="shared" si="2"/>
        <v>-10.802362669529744</v>
      </c>
      <c r="E86">
        <f>+Sheet1!$B$8</f>
        <v>15</v>
      </c>
      <c r="F86">
        <f>+Sheet1!$B$9</f>
        <v>-15</v>
      </c>
    </row>
    <row r="87" spans="1:6" ht="12.75">
      <c r="A87" s="2">
        <f t="shared" si="3"/>
        <v>8.599999999999985</v>
      </c>
      <c r="B87">
        <f>+Sheet1!$B$5*SIN(+$L$4+Sheet1!B$60*A87*0.001)+Sheet1!$B$7</f>
        <v>2.447401044347865</v>
      </c>
      <c r="C87">
        <f>-Sheet1!$D$9*(B87-$I$3)/Sheet1!$B$16</f>
        <v>-14.596825314201979</v>
      </c>
      <c r="D87">
        <f t="shared" si="2"/>
        <v>-14.596825314201979</v>
      </c>
      <c r="E87">
        <f>+Sheet1!$B$8</f>
        <v>15</v>
      </c>
      <c r="F87">
        <f>+Sheet1!$B$9</f>
        <v>-15</v>
      </c>
    </row>
    <row r="88" spans="1:6" ht="12.75">
      <c r="A88" s="2">
        <f t="shared" si="3"/>
        <v>8.699999999999985</v>
      </c>
      <c r="B88">
        <f>+Sheet1!$B$5*SIN(+$L$4+Sheet1!B$60*A88*0.001)+Sheet1!$B$7</f>
        <v>2.996905545641489</v>
      </c>
      <c r="C88">
        <f>-Sheet1!$D$9*(B88-$I$3)/Sheet1!$B$16</f>
        <v>-17.87418814497906</v>
      </c>
      <c r="D88">
        <f t="shared" si="2"/>
        <v>-15</v>
      </c>
      <c r="E88">
        <f>+Sheet1!$B$8</f>
        <v>15</v>
      </c>
      <c r="F88">
        <f>+Sheet1!$B$9</f>
        <v>-15</v>
      </c>
    </row>
    <row r="89" spans="1:6" ht="12.75">
      <c r="A89" s="2">
        <f t="shared" si="3"/>
        <v>8.799999999999985</v>
      </c>
      <c r="B89">
        <f>+Sheet1!$B$5*SIN(+$L$4+Sheet1!B$60*A89*0.001)+Sheet1!$B$7</f>
        <v>3.4402431738956465</v>
      </c>
      <c r="C89">
        <f>-Sheet1!$D$9*(B89-$I$3)/Sheet1!$B$16</f>
        <v>-20.518348949675822</v>
      </c>
      <c r="D89">
        <f t="shared" si="2"/>
        <v>-15</v>
      </c>
      <c r="E89">
        <f>+Sheet1!$B$8</f>
        <v>15</v>
      </c>
      <c r="F89">
        <f>+Sheet1!$B$9</f>
        <v>-15</v>
      </c>
    </row>
    <row r="90" spans="1:6" ht="12.75">
      <c r="A90" s="2">
        <f t="shared" si="3"/>
        <v>8.899999999999984</v>
      </c>
      <c r="B90">
        <f>+Sheet1!$B$5*SIN(+$L$4+Sheet1!B$60*A90*0.001)+Sheet1!$B$7</f>
        <v>3.7617084726066645</v>
      </c>
      <c r="C90">
        <f>-Sheet1!$D$9*(B90-$I$3)/Sheet1!$B$16</f>
        <v>-22.435637013558637</v>
      </c>
      <c r="D90">
        <f t="shared" si="2"/>
        <v>-15</v>
      </c>
      <c r="E90">
        <f>+Sheet1!$B$8</f>
        <v>15</v>
      </c>
      <c r="F90">
        <f>+Sheet1!$B$9</f>
        <v>-15</v>
      </c>
    </row>
    <row r="91" spans="1:6" ht="12.75">
      <c r="A91" s="2">
        <f t="shared" si="3"/>
        <v>8.999999999999984</v>
      </c>
      <c r="B91">
        <f>+Sheet1!$B$5*SIN(+$L$4+Sheet1!B$60*A91*0.001)+Sheet1!$B$7</f>
        <v>3.9499133733035907</v>
      </c>
      <c r="C91">
        <f>-Sheet1!$D$9*(B91-$I$3)/Sheet1!$B$16</f>
        <v>-23.558131451114853</v>
      </c>
      <c r="D91">
        <f t="shared" si="2"/>
        <v>-15</v>
      </c>
      <c r="E91">
        <f>+Sheet1!$B$8</f>
        <v>15</v>
      </c>
      <c r="F91">
        <f>+Sheet1!$B$9</f>
        <v>-15</v>
      </c>
    </row>
    <row r="92" spans="1:6" ht="12.75">
      <c r="A92" s="2">
        <f t="shared" si="3"/>
        <v>9.099999999999984</v>
      </c>
      <c r="B92">
        <f>+Sheet1!$B$5*SIN(+$L$4+Sheet1!B$60*A92*0.001)+Sheet1!$B$7</f>
        <v>3.99819062355107</v>
      </c>
      <c r="C92">
        <f>-Sheet1!$D$9*(B92-$I$3)/Sheet1!$B$16</f>
        <v>-23.846067337282722</v>
      </c>
      <c r="D92">
        <f t="shared" si="2"/>
        <v>-15</v>
      </c>
      <c r="E92">
        <f>+Sheet1!$B$8</f>
        <v>15</v>
      </c>
      <c r="F92">
        <f>+Sheet1!$B$9</f>
        <v>-15</v>
      </c>
    </row>
    <row r="93" spans="1:6" ht="12.75">
      <c r="A93" s="2">
        <f t="shared" si="3"/>
        <v>9.199999999999983</v>
      </c>
      <c r="B93">
        <f>+Sheet1!$B$5*SIN(+$L$4+Sheet1!B$60*A93*0.001)+Sheet1!$B$7</f>
        <v>3.9048299776908113</v>
      </c>
      <c r="C93">
        <f>-Sheet1!$D$9*(B93-$I$3)/Sheet1!$B$16</f>
        <v>-23.28924439974639</v>
      </c>
      <c r="D93">
        <f t="shared" si="2"/>
        <v>-15</v>
      </c>
      <c r="E93">
        <f>+Sheet1!$B$8</f>
        <v>15</v>
      </c>
      <c r="F93">
        <f>+Sheet1!$B$9</f>
        <v>-15</v>
      </c>
    </row>
    <row r="94" spans="1:6" ht="12.75">
      <c r="A94" s="2">
        <f t="shared" si="3"/>
        <v>9.299999999999983</v>
      </c>
      <c r="B94">
        <f>+Sheet1!$B$5*SIN(+$L$4+Sheet1!B$60*A94*0.001)+Sheet1!$B$7</f>
        <v>3.6731387831466846</v>
      </c>
      <c r="C94">
        <f>-Sheet1!$D$9*(B94-$I$3)/Sheet1!$B$16</f>
        <v>-21.9073883686681</v>
      </c>
      <c r="D94">
        <f t="shared" si="2"/>
        <v>-15</v>
      </c>
      <c r="E94">
        <f>+Sheet1!$B$8</f>
        <v>15</v>
      </c>
      <c r="F94">
        <f>+Sheet1!$B$9</f>
        <v>-15</v>
      </c>
    </row>
    <row r="95" spans="1:6" ht="12.75">
      <c r="A95" s="2">
        <f t="shared" si="3"/>
        <v>9.399999999999983</v>
      </c>
      <c r="B95">
        <f>+Sheet1!$B$5*SIN(+$L$4+Sheet1!B$60*A95*0.001)+Sheet1!$B$7</f>
        <v>3.3113248159933506</v>
      </c>
      <c r="C95">
        <f>-Sheet1!$D$9*(B95-$I$3)/Sheet1!$B$16</f>
        <v>-19.749452182862928</v>
      </c>
      <c r="D95">
        <f t="shared" si="2"/>
        <v>-15</v>
      </c>
      <c r="E95">
        <f>+Sheet1!$B$8</f>
        <v>15</v>
      </c>
      <c r="F95">
        <f>+Sheet1!$B$9</f>
        <v>-15</v>
      </c>
    </row>
    <row r="96" spans="1:6" ht="12.75">
      <c r="A96" s="2">
        <f t="shared" si="3"/>
        <v>9.499999999999982</v>
      </c>
      <c r="B96">
        <f>+Sheet1!$B$5*SIN(+$L$4+Sheet1!B$60*A96*0.001)+Sheet1!$B$7</f>
        <v>2.8322055163968995</v>
      </c>
      <c r="C96">
        <f>-Sheet1!$D$9*(B96-$I$3)/Sheet1!$B$16</f>
        <v>-16.891881807536183</v>
      </c>
      <c r="D96">
        <f t="shared" si="2"/>
        <v>-15</v>
      </c>
      <c r="E96">
        <f>+Sheet1!$B$8</f>
        <v>15</v>
      </c>
      <c r="F96">
        <f>+Sheet1!$B$9</f>
        <v>-15</v>
      </c>
    </row>
    <row r="97" spans="1:6" ht="12.75">
      <c r="A97" s="2">
        <f t="shared" si="3"/>
        <v>9.599999999999982</v>
      </c>
      <c r="B97">
        <f>+Sheet1!$B$5*SIN(+$L$4+Sheet1!B$60*A97*0.001)+Sheet1!$B$7</f>
        <v>2.25275392440688</v>
      </c>
      <c r="C97">
        <f>-Sheet1!$D$9*(B97-$I$3)/Sheet1!$B$16</f>
        <v>-13.435908097854156</v>
      </c>
      <c r="D97">
        <f t="shared" si="2"/>
        <v>-13.435908097854156</v>
      </c>
      <c r="E97">
        <f>+Sheet1!$B$8</f>
        <v>15</v>
      </c>
      <c r="F97">
        <f>+Sheet1!$B$9</f>
        <v>-15</v>
      </c>
    </row>
    <row r="98" spans="1:6" ht="12.75">
      <c r="A98" s="2">
        <f t="shared" si="3"/>
        <v>9.699999999999982</v>
      </c>
      <c r="B98">
        <f>+Sheet1!$B$5*SIN(+$L$4+Sheet1!B$60*A98*0.001)+Sheet1!$B$7</f>
        <v>1.5934974015509418</v>
      </c>
      <c r="C98">
        <f>-Sheet1!$D$9*(B98-$I$3)/Sheet1!$B$16</f>
        <v>-9.503960645433052</v>
      </c>
      <c r="D98">
        <f t="shared" si="2"/>
        <v>-9.503960645433052</v>
      </c>
      <c r="E98">
        <f>+Sheet1!$B$8</f>
        <v>15</v>
      </c>
      <c r="F98">
        <f>+Sheet1!$B$9</f>
        <v>-15</v>
      </c>
    </row>
    <row r="99" spans="1:6" ht="12.75">
      <c r="A99" s="2">
        <f t="shared" si="3"/>
        <v>9.799999999999981</v>
      </c>
      <c r="B99">
        <f>+Sheet1!$B$5*SIN(+$L$4+Sheet1!B$60*A99*0.001)+Sheet1!$B$7</f>
        <v>0.8777904388186901</v>
      </c>
      <c r="C99">
        <f>-Sheet1!$D$9*(B99-$I$3)/Sheet1!$B$16</f>
        <v>-5.2353306490180325</v>
      </c>
      <c r="D99">
        <f t="shared" si="2"/>
        <v>-5.2353306490180325</v>
      </c>
      <c r="E99">
        <f>+Sheet1!$B$8</f>
        <v>15</v>
      </c>
      <c r="F99">
        <f>+Sheet1!$B$9</f>
        <v>-15</v>
      </c>
    </row>
    <row r="100" spans="1:6" ht="12.75">
      <c r="A100" s="2">
        <f t="shared" si="3"/>
        <v>9.89999999999998</v>
      </c>
      <c r="B100">
        <f>+Sheet1!$B$5*SIN(+$L$4+Sheet1!B$60*A100*0.001)+Sheet1!$B$7</f>
        <v>0.13098731217528362</v>
      </c>
      <c r="C100">
        <f>-Sheet1!$D$9*(B100-$I$3)/Sheet1!$B$16</f>
        <v>-0.7812364543257472</v>
      </c>
      <c r="D100">
        <f t="shared" si="2"/>
        <v>-0.7812364543257472</v>
      </c>
      <c r="E100">
        <f>+Sheet1!$B$8</f>
        <v>15</v>
      </c>
      <c r="F100">
        <f>+Sheet1!$B$9</f>
        <v>-15</v>
      </c>
    </row>
    <row r="101" spans="1:6" ht="12.75">
      <c r="A101" s="2">
        <f t="shared" si="3"/>
        <v>9.99999999999998</v>
      </c>
      <c r="B101">
        <f>+Sheet1!$B$5*SIN(+$L$4+Sheet1!B$60*A101*0.001)+Sheet1!$B$7</f>
        <v>-0.6204561053046348</v>
      </c>
      <c r="C101">
        <f>-Sheet1!$D$9*(B101-$I$3)/Sheet1!$B$16</f>
        <v>3.7005334312403666</v>
      </c>
      <c r="D101">
        <f t="shared" si="2"/>
        <v>3.7005334312403666</v>
      </c>
      <c r="E101">
        <f>+Sheet1!$B$8</f>
        <v>15</v>
      </c>
      <c r="F101">
        <f>+Sheet1!$B$9</f>
        <v>-15</v>
      </c>
    </row>
    <row r="102" spans="1:6" ht="12.75">
      <c r="A102" s="2">
        <f t="shared" si="3"/>
        <v>10.09999999999998</v>
      </c>
      <c r="B102">
        <f>+Sheet1!$B$5*SIN(+$L$4+Sheet1!B$60*A102*0.001)+Sheet1!$B$7</f>
        <v>-1.3499195559303236</v>
      </c>
      <c r="C102">
        <f>-Sheet1!$D$9*(B102-$I$3)/Sheet1!$B$16</f>
        <v>8.051210075131154</v>
      </c>
      <c r="D102">
        <f t="shared" si="2"/>
        <v>8.051210075131154</v>
      </c>
      <c r="E102">
        <f>+Sheet1!$B$8</f>
        <v>15</v>
      </c>
      <c r="F102">
        <f>+Sheet1!$B$9</f>
        <v>-15</v>
      </c>
    </row>
    <row r="103" spans="1:6" ht="12.75">
      <c r="A103" s="2">
        <f t="shared" si="3"/>
        <v>10.19999999999998</v>
      </c>
      <c r="B103">
        <f>+Sheet1!$B$5*SIN(+$L$4+Sheet1!B$60*A103*0.001)+Sheet1!$B$7</f>
        <v>-2.031561433294796</v>
      </c>
      <c r="C103">
        <f>-Sheet1!$D$9*(B103-$I$3)/Sheet1!$B$16</f>
        <v>12.116668588239339</v>
      </c>
      <c r="D103">
        <f t="shared" si="2"/>
        <v>12.116668588239339</v>
      </c>
      <c r="E103">
        <f>+Sheet1!$B$8</f>
        <v>15</v>
      </c>
      <c r="F103">
        <f>+Sheet1!$B$9</f>
        <v>-15</v>
      </c>
    </row>
    <row r="104" spans="1:6" ht="12.75">
      <c r="A104" s="2">
        <f t="shared" si="3"/>
        <v>10.29999999999998</v>
      </c>
      <c r="B104">
        <f>+Sheet1!$B$5*SIN(+$L$4+Sheet1!B$60*A104*0.001)+Sheet1!$B$7</f>
        <v>-2.6412342340647856</v>
      </c>
      <c r="C104">
        <f>-Sheet1!$D$9*(B104-$I$3)/Sheet1!$B$16</f>
        <v>15.752888075933114</v>
      </c>
      <c r="D104">
        <f t="shared" si="2"/>
        <v>15</v>
      </c>
      <c r="E104">
        <f>+Sheet1!$B$8</f>
        <v>15</v>
      </c>
      <c r="F104">
        <f>+Sheet1!$B$9</f>
        <v>-15</v>
      </c>
    </row>
    <row r="105" spans="1:6" ht="12.75">
      <c r="A105" s="2">
        <f t="shared" si="3"/>
        <v>10.399999999999979</v>
      </c>
      <c r="B105">
        <f>+Sheet1!$B$5*SIN(+$L$4+Sheet1!B$60*A105*0.001)+Sheet1!$B$7</f>
        <v>-3.1573399953251924</v>
      </c>
      <c r="C105">
        <f>-Sheet1!$D$9*(B105-$I$3)/Sheet1!$B$16</f>
        <v>18.83105365005085</v>
      </c>
      <c r="D105">
        <f t="shared" si="2"/>
        <v>15</v>
      </c>
      <c r="E105">
        <f>+Sheet1!$B$8</f>
        <v>15</v>
      </c>
      <c r="F105">
        <f>+Sheet1!$B$9</f>
        <v>-15</v>
      </c>
    </row>
    <row r="106" spans="1:6" ht="12.75">
      <c r="A106" s="2">
        <f t="shared" si="3"/>
        <v>10.499999999999979</v>
      </c>
      <c r="B106">
        <f>+Sheet1!$B$5*SIN(+$L$4+Sheet1!B$60*A106*0.001)+Sheet1!$B$7</f>
        <v>-3.561595413182674</v>
      </c>
      <c r="C106">
        <f>-Sheet1!$D$9*(B106-$I$3)/Sheet1!$B$16</f>
        <v>21.242119760532848</v>
      </c>
      <c r="D106">
        <f t="shared" si="2"/>
        <v>15</v>
      </c>
      <c r="E106">
        <f>+Sheet1!$B$8</f>
        <v>15</v>
      </c>
      <c r="F106">
        <f>+Sheet1!$B$9</f>
        <v>-15</v>
      </c>
    </row>
    <row r="107" spans="1:6" ht="12.75">
      <c r="A107" s="2">
        <f t="shared" si="3"/>
        <v>10.599999999999978</v>
      </c>
      <c r="B107">
        <f>+Sheet1!$B$5*SIN(+$L$4+Sheet1!B$60*A107*0.001)+Sheet1!$B$7</f>
        <v>-3.839679537920997</v>
      </c>
      <c r="C107">
        <f>-Sheet1!$D$9*(B107-$I$3)/Sheet1!$B$16</f>
        <v>22.900673188395608</v>
      </c>
      <c r="D107">
        <f t="shared" si="2"/>
        <v>15</v>
      </c>
      <c r="E107">
        <f>+Sheet1!$B$8</f>
        <v>15</v>
      </c>
      <c r="F107">
        <f>+Sheet1!$B$9</f>
        <v>-15</v>
      </c>
    </row>
    <row r="108" spans="1:6" ht="12.75">
      <c r="A108" s="2">
        <f t="shared" si="3"/>
        <v>10.699999999999978</v>
      </c>
      <c r="B108">
        <f>+Sheet1!$B$5*SIN(+$L$4+Sheet1!B$60*A108*0.001)+Sheet1!$B$7</f>
        <v>-3.981741100784599</v>
      </c>
      <c r="C108">
        <f>-Sheet1!$D$9*(B108-$I$3)/Sheet1!$B$16</f>
        <v>23.747958851598007</v>
      </c>
      <c r="D108">
        <f t="shared" si="2"/>
        <v>15</v>
      </c>
      <c r="E108">
        <f>+Sheet1!$B$8</f>
        <v>15</v>
      </c>
      <c r="F108">
        <f>+Sheet1!$B$9</f>
        <v>-15</v>
      </c>
    </row>
    <row r="109" spans="1:6" ht="12.75">
      <c r="A109" s="2">
        <f t="shared" si="3"/>
        <v>10.799999999999978</v>
      </c>
      <c r="B109">
        <f>+Sheet1!$B$5*SIN(+$L$4+Sheet1!B$60*A109*0.001)+Sheet1!$B$7</f>
        <v>-3.982747500085247</v>
      </c>
      <c r="C109">
        <f>-Sheet1!$D$9*(B109-$I$3)/Sheet1!$B$16</f>
        <v>23.753961233112804</v>
      </c>
      <c r="D109">
        <f t="shared" si="2"/>
        <v>15</v>
      </c>
      <c r="E109">
        <f>+Sheet1!$B$8</f>
        <v>15</v>
      </c>
      <c r="F109">
        <f>+Sheet1!$B$9</f>
        <v>-15</v>
      </c>
    </row>
    <row r="110" spans="1:6" ht="12.75">
      <c r="A110" s="2">
        <f t="shared" si="3"/>
        <v>10.899999999999977</v>
      </c>
      <c r="B110">
        <f>+Sheet1!$B$5*SIN(+$L$4+Sheet1!B$60*A110*0.001)+Sheet1!$B$7</f>
        <v>-3.8426630836259976</v>
      </c>
      <c r="C110">
        <f>-Sheet1!$D$9*(B110-$I$3)/Sheet1!$B$16</f>
        <v>22.91846769558249</v>
      </c>
      <c r="D110">
        <f t="shared" si="2"/>
        <v>15</v>
      </c>
      <c r="E110">
        <f>+Sheet1!$B$8</f>
        <v>15</v>
      </c>
      <c r="F110">
        <f>+Sheet1!$B$9</f>
        <v>-15</v>
      </c>
    </row>
    <row r="111" spans="1:6" ht="12.75">
      <c r="A111" s="2">
        <f t="shared" si="3"/>
        <v>10.999999999999977</v>
      </c>
      <c r="B111">
        <f>+Sheet1!$B$5*SIN(+$L$4+Sheet1!B$60*A111*0.001)+Sheet1!$B$7</f>
        <v>-3.566450411697947</v>
      </c>
      <c r="C111">
        <f>-Sheet1!$D$9*(B111-$I$3)/Sheet1!$B$16</f>
        <v>21.271076014103066</v>
      </c>
      <c r="D111">
        <f t="shared" si="2"/>
        <v>15</v>
      </c>
      <c r="E111">
        <f>+Sheet1!$B$8</f>
        <v>15</v>
      </c>
      <c r="F111">
        <f>+Sheet1!$B$9</f>
        <v>-15</v>
      </c>
    </row>
    <row r="112" spans="1:6" ht="12.75">
      <c r="A112" s="2">
        <f t="shared" si="3"/>
        <v>11.099999999999977</v>
      </c>
      <c r="B112">
        <f>+Sheet1!$B$5*SIN(+$L$4+Sheet1!B$60*A112*0.001)+Sheet1!$B$7</f>
        <v>-3.1638944559079767</v>
      </c>
      <c r="C112">
        <f>-Sheet1!$D$9*(B112-$I$3)/Sheet1!$B$16</f>
        <v>18.870145860286144</v>
      </c>
      <c r="D112">
        <f t="shared" si="2"/>
        <v>15</v>
      </c>
      <c r="E112">
        <f>+Sheet1!$B$8</f>
        <v>15</v>
      </c>
      <c r="F112">
        <f>+Sheet1!$B$9</f>
        <v>-15</v>
      </c>
    </row>
    <row r="113" spans="1:6" ht="12.75">
      <c r="A113" s="2">
        <f t="shared" si="3"/>
        <v>11.199999999999976</v>
      </c>
      <c r="B113">
        <f>+Sheet1!$B$5*SIN(+$L$4+Sheet1!B$60*A113*0.001)+Sheet1!$B$7</f>
        <v>-2.6492559616812317</v>
      </c>
      <c r="C113">
        <f>-Sheet1!$D$9*(B113-$I$3)/Sheet1!$B$16</f>
        <v>15.800731381796611</v>
      </c>
      <c r="D113">
        <f t="shared" si="2"/>
        <v>15</v>
      </c>
      <c r="E113">
        <f>+Sheet1!$B$8</f>
        <v>15</v>
      </c>
      <c r="F113">
        <f>+Sheet1!$B$9</f>
        <v>-15</v>
      </c>
    </row>
    <row r="114" spans="1:6" ht="12.75">
      <c r="A114" s="2">
        <f t="shared" si="3"/>
        <v>11.299999999999976</v>
      </c>
      <c r="B114">
        <f>+Sheet1!$B$5*SIN(+$L$4+Sheet1!B$60*A114*0.001)+Sheet1!$B$7</f>
        <v>-2.0407662542448697</v>
      </c>
      <c r="C114">
        <f>-Sheet1!$D$9*(B114-$I$3)/Sheet1!$B$16</f>
        <v>12.171568116768606</v>
      </c>
      <c r="D114">
        <f t="shared" si="2"/>
        <v>12.171568116768606</v>
      </c>
      <c r="E114">
        <f>+Sheet1!$B$8</f>
        <v>15</v>
      </c>
      <c r="F114">
        <f>+Sheet1!$B$9</f>
        <v>-15</v>
      </c>
    </row>
    <row r="115" spans="1:6" ht="12.75">
      <c r="A115" s="2">
        <f t="shared" si="3"/>
        <v>11.399999999999975</v>
      </c>
      <c r="B115">
        <f>+Sheet1!$B$5*SIN(+$L$4+Sheet1!B$60*A115*0.001)+Sheet1!$B$7</f>
        <v>-1.3599813848429692</v>
      </c>
      <c r="C115">
        <f>-Sheet1!$D$9*(B115-$I$3)/Sheet1!$B$16</f>
        <v>8.111220983158862</v>
      </c>
      <c r="D115">
        <f t="shared" si="2"/>
        <v>8.111220983158862</v>
      </c>
      <c r="E115">
        <f>+Sheet1!$B$8</f>
        <v>15</v>
      </c>
      <c r="F115">
        <f>+Sheet1!$B$9</f>
        <v>-15</v>
      </c>
    </row>
    <row r="116" spans="1:6" ht="12.75">
      <c r="A116" s="2">
        <f t="shared" si="3"/>
        <v>11.499999999999975</v>
      </c>
      <c r="B116">
        <f>+Sheet1!$B$5*SIN(+$L$4+Sheet1!B$60*A116*0.001)+Sheet1!$B$7</f>
        <v>-0.6310184968743221</v>
      </c>
      <c r="C116">
        <f>-Sheet1!$D$9*(B116-$I$3)/Sheet1!$B$16</f>
        <v>3.7635298024313446</v>
      </c>
      <c r="D116">
        <f t="shared" si="2"/>
        <v>3.7635298024313446</v>
      </c>
      <c r="E116">
        <f>+Sheet1!$B$8</f>
        <v>15</v>
      </c>
      <c r="F116">
        <f>+Sheet1!$B$9</f>
        <v>-15</v>
      </c>
    </row>
    <row r="117" spans="1:6" ht="12.75">
      <c r="A117" s="2">
        <f t="shared" si="3"/>
        <v>11.599999999999975</v>
      </c>
      <c r="B117">
        <f>+Sheet1!$B$5*SIN(+$L$4+Sheet1!B$60*A117*0.001)+Sheet1!$B$7</f>
        <v>0.12029853593576989</v>
      </c>
      <c r="C117">
        <f>-Sheet1!$D$9*(B117-$I$3)/Sheet1!$B$16</f>
        <v>-0.7174862978276534</v>
      </c>
      <c r="D117">
        <f t="shared" si="2"/>
        <v>-0.7174862978276534</v>
      </c>
      <c r="E117">
        <f>+Sheet1!$B$8</f>
        <v>15</v>
      </c>
      <c r="F117">
        <f>+Sheet1!$B$9</f>
        <v>-15</v>
      </c>
    </row>
    <row r="118" spans="1:6" ht="12.75">
      <c r="A118" s="2">
        <f t="shared" si="3"/>
        <v>11.699999999999974</v>
      </c>
      <c r="B118">
        <f>+Sheet1!$B$5*SIN(+$L$4+Sheet1!B$60*A118*0.001)+Sheet1!$B$7</f>
        <v>0.8673539331362782</v>
      </c>
      <c r="C118">
        <f>-Sheet1!$D$9*(B118-$I$3)/Sheet1!$B$16</f>
        <v>-5.173085088287941</v>
      </c>
      <c r="D118">
        <f t="shared" si="2"/>
        <v>-5.173085088287941</v>
      </c>
      <c r="E118">
        <f>+Sheet1!$B$8</f>
        <v>15</v>
      </c>
      <c r="F118">
        <f>+Sheet1!$B$9</f>
        <v>-15</v>
      </c>
    </row>
    <row r="119" spans="1:6" ht="12.75">
      <c r="A119" s="2">
        <f t="shared" si="3"/>
        <v>11.799999999999974</v>
      </c>
      <c r="B119">
        <f>+Sheet1!$B$5*SIN(+$L$4+Sheet1!B$60*A119*0.001)+Sheet1!$B$7</f>
        <v>1.5836828848426396</v>
      </c>
      <c r="C119">
        <f>-Sheet1!$D$9*(B119-$I$3)/Sheet1!$B$16</f>
        <v>-9.44542476049288</v>
      </c>
      <c r="D119">
        <f t="shared" si="2"/>
        <v>-9.44542476049288</v>
      </c>
      <c r="E119">
        <f>+Sheet1!$B$8</f>
        <v>15</v>
      </c>
      <c r="F119">
        <f>+Sheet1!$B$9</f>
        <v>-15</v>
      </c>
    </row>
    <row r="120" spans="1:6" ht="12.75">
      <c r="A120" s="2">
        <f t="shared" si="3"/>
        <v>11.899999999999974</v>
      </c>
      <c r="B120">
        <f>+Sheet1!$B$5*SIN(+$L$4+Sheet1!B$60*A120*0.001)+Sheet1!$B$7</f>
        <v>2.243909080819979</v>
      </c>
      <c r="C120">
        <f>-Sheet1!$D$9*(B120-$I$3)/Sheet1!$B$16</f>
        <v>-13.383155551610212</v>
      </c>
      <c r="D120">
        <f t="shared" si="2"/>
        <v>-13.383155551610212</v>
      </c>
      <c r="E120">
        <f>+Sheet1!$B$8</f>
        <v>15</v>
      </c>
      <c r="F120">
        <f>+Sheet1!$B$9</f>
        <v>-15</v>
      </c>
    </row>
    <row r="121" spans="1:6" ht="12.75">
      <c r="A121" s="2">
        <f t="shared" si="3"/>
        <v>11.999999999999973</v>
      </c>
      <c r="B121">
        <f>+Sheet1!$B$5*SIN(+$L$4+Sheet1!B$60*A121*0.001)+Sheet1!$B$7</f>
        <v>2.8246436789249567</v>
      </c>
      <c r="C121">
        <f>-Sheet1!$D$9*(B121-$I$3)/Sheet1!$B$16</f>
        <v>-16.84678138523831</v>
      </c>
      <c r="D121">
        <f t="shared" si="2"/>
        <v>-15</v>
      </c>
      <c r="E121">
        <f>+Sheet1!$B$8</f>
        <v>15</v>
      </c>
      <c r="F121">
        <f>+Sheet1!$B$9</f>
        <v>-15</v>
      </c>
    </row>
    <row r="122" spans="1:6" ht="12.75">
      <c r="A122" s="2">
        <f t="shared" si="3"/>
        <v>12.099999999999973</v>
      </c>
      <c r="B122">
        <f>+Sheet1!$B$5*SIN(+$L$4+Sheet1!B$60*A122*0.001)+Sheet1!$B$7</f>
        <v>3.305313866498787</v>
      </c>
      <c r="C122">
        <f>-Sheet1!$D$9*(B122-$I$3)/Sheet1!$B$16</f>
        <v>-19.713601589455983</v>
      </c>
      <c r="D122">
        <f t="shared" si="2"/>
        <v>-15</v>
      </c>
      <c r="E122">
        <f>+Sheet1!$B$8</f>
        <v>15</v>
      </c>
      <c r="F122">
        <f>+Sheet1!$B$9</f>
        <v>-15</v>
      </c>
    </row>
    <row r="123" spans="1:6" ht="12.75">
      <c r="A123" s="2">
        <f t="shared" si="3"/>
        <v>12.199999999999973</v>
      </c>
      <c r="B123">
        <f>+Sheet1!$B$5*SIN(+$L$4+Sheet1!B$60*A123*0.001)+Sheet1!$B$7</f>
        <v>3.668891662512019</v>
      </c>
      <c r="C123">
        <f>-Sheet1!$D$9*(B123-$I$3)/Sheet1!$B$16</f>
        <v>-21.882057629296334</v>
      </c>
      <c r="D123">
        <f t="shared" si="2"/>
        <v>-15</v>
      </c>
      <c r="E123">
        <f>+Sheet1!$B$8</f>
        <v>15</v>
      </c>
      <c r="F123">
        <f>+Sheet1!$B$9</f>
        <v>-15</v>
      </c>
    </row>
    <row r="124" spans="1:6" ht="12.75">
      <c r="A124" s="2">
        <f t="shared" si="3"/>
        <v>12.299999999999972</v>
      </c>
      <c r="B124">
        <f>+Sheet1!$B$5*SIN(+$L$4+Sheet1!B$60*A124*0.001)+Sheet1!$B$7</f>
        <v>3.902497142281898</v>
      </c>
      <c r="C124">
        <f>-Sheet1!$D$9*(B124-$I$3)/Sheet1!$B$16</f>
        <v>-23.275330868480506</v>
      </c>
      <c r="D124">
        <f t="shared" si="2"/>
        <v>-15</v>
      </c>
      <c r="E124">
        <f>+Sheet1!$B$8</f>
        <v>15</v>
      </c>
      <c r="F124">
        <f>+Sheet1!$B$9</f>
        <v>-15</v>
      </c>
    </row>
    <row r="125" spans="1:6" ht="12.75">
      <c r="A125" s="2">
        <f t="shared" si="3"/>
        <v>12.399999999999972</v>
      </c>
      <c r="B125">
        <f>+Sheet1!$B$5*SIN(+$L$4+Sheet1!B$60*A125*0.001)+Sheet1!$B$7</f>
        <v>3.997854715225289</v>
      </c>
      <c r="C125">
        <f>-Sheet1!$D$9*(B125-$I$3)/Sheet1!$B$16</f>
        <v>-23.84406390790431</v>
      </c>
      <c r="D125">
        <f t="shared" si="2"/>
        <v>-15</v>
      </c>
      <c r="E125">
        <f>+Sheet1!$B$8</f>
        <v>15</v>
      </c>
      <c r="F125">
        <f>+Sheet1!$B$9</f>
        <v>-15</v>
      </c>
    </row>
    <row r="126" spans="1:6" ht="12.75">
      <c r="A126" s="2">
        <f t="shared" si="3"/>
        <v>12.499999999999972</v>
      </c>
      <c r="B126">
        <f>+Sheet1!$B$5*SIN(+$L$4+Sheet1!B$60*A126*0.001)+Sheet1!$B$7</f>
        <v>3.951586291780844</v>
      </c>
      <c r="C126">
        <f>-Sheet1!$D$9*(B126-$I$3)/Sheet1!$B$16</f>
        <v>-23.568109096108415</v>
      </c>
      <c r="D126">
        <f t="shared" si="2"/>
        <v>-15</v>
      </c>
      <c r="E126">
        <f>+Sheet1!$B$8</f>
        <v>15</v>
      </c>
      <c r="F126">
        <f>+Sheet1!$B$9</f>
        <v>-15</v>
      </c>
    </row>
    <row r="127" spans="1:6" ht="12.75">
      <c r="A127" s="2">
        <f t="shared" si="3"/>
        <v>12.599999999999971</v>
      </c>
      <c r="B127">
        <f>+Sheet1!$B$5*SIN(+$L$4+Sheet1!B$60*A127*0.001)+Sheet1!$B$7</f>
        <v>3.765330953915876</v>
      </c>
      <c r="C127">
        <f>-Sheet1!$D$9*(B127-$I$3)/Sheet1!$B$16</f>
        <v>-22.457242269876</v>
      </c>
      <c r="D127">
        <f t="shared" si="2"/>
        <v>-15</v>
      </c>
      <c r="E127">
        <f>+Sheet1!$B$8</f>
        <v>15</v>
      </c>
      <c r="F127">
        <f>+Sheet1!$B$9</f>
        <v>-15</v>
      </c>
    </row>
    <row r="128" spans="1:6" ht="12.75">
      <c r="A128" s="2">
        <f t="shared" si="3"/>
        <v>12.69999999999997</v>
      </c>
      <c r="B128">
        <f>+Sheet1!$B$5*SIN(+$L$4+Sheet1!B$60*A128*0.001)+Sheet1!$B$7</f>
        <v>3.4456868898304474</v>
      </c>
      <c r="C128">
        <f>-Sheet1!$D$9*(B128-$I$3)/Sheet1!$B$16</f>
        <v>-20.55081644034064</v>
      </c>
      <c r="D128">
        <f t="shared" si="2"/>
        <v>-15</v>
      </c>
      <c r="E128">
        <f>+Sheet1!$B$8</f>
        <v>15</v>
      </c>
      <c r="F128">
        <f>+Sheet1!$B$9</f>
        <v>-15</v>
      </c>
    </row>
    <row r="129" spans="1:6" ht="12.75">
      <c r="A129" s="2">
        <f t="shared" si="3"/>
        <v>12.79999999999997</v>
      </c>
      <c r="B129">
        <f>+Sheet1!$B$5*SIN(+$L$4+Sheet1!B$60*A129*0.001)+Sheet1!$B$7</f>
        <v>3.003977649851021</v>
      </c>
      <c r="C129">
        <f>-Sheet1!$D$9*(B129-$I$3)/Sheet1!$B$16</f>
        <v>-17.916367692948434</v>
      </c>
      <c r="D129">
        <f t="shared" si="2"/>
        <v>-15</v>
      </c>
      <c r="E129">
        <f>+Sheet1!$B$8</f>
        <v>15</v>
      </c>
      <c r="F129">
        <f>+Sheet1!$B$9</f>
        <v>-15</v>
      </c>
    </row>
    <row r="130" spans="1:6" ht="12.75">
      <c r="A130" s="2">
        <f t="shared" si="3"/>
        <v>12.89999999999997</v>
      </c>
      <c r="B130">
        <f>+Sheet1!$B$5*SIN(+$L$4+Sheet1!B$60*A130*0.001)+Sheet1!$B$7</f>
        <v>2.455851004014731</v>
      </c>
      <c r="C130">
        <f>-Sheet1!$D$9*(B130-$I$3)/Sheet1!$B$16</f>
        <v>-14.647222687960623</v>
      </c>
      <c r="D130">
        <f aca="true" t="shared" si="4" ref="D130:D193">MAX(MIN(C130,$G$3),$H$3)</f>
        <v>-14.647222687960623</v>
      </c>
      <c r="E130">
        <f>+Sheet1!$B$8</f>
        <v>15</v>
      </c>
      <c r="F130">
        <f>+Sheet1!$B$9</f>
        <v>-15</v>
      </c>
    </row>
    <row r="131" spans="1:6" ht="12.75">
      <c r="A131" s="2">
        <f t="shared" si="3"/>
        <v>12.99999999999997</v>
      </c>
      <c r="B131">
        <f>+Sheet1!$B$5*SIN(+$L$4+Sheet1!B$60*A131*0.001)+Sheet1!$B$7</f>
        <v>1.820724612014824</v>
      </c>
      <c r="C131">
        <f>-Sheet1!$D$9*(B131-$I$3)/Sheet1!$B$16</f>
        <v>-10.85919251698702</v>
      </c>
      <c r="D131">
        <f t="shared" si="4"/>
        <v>-10.85919251698702</v>
      </c>
      <c r="E131">
        <f>+Sheet1!$B$8</f>
        <v>15</v>
      </c>
      <c r="F131">
        <f>+Sheet1!$B$9</f>
        <v>-15</v>
      </c>
    </row>
    <row r="132" spans="1:6" ht="12.75">
      <c r="A132" s="2">
        <f t="shared" si="3"/>
        <v>13.09999999999997</v>
      </c>
      <c r="B132">
        <f>+Sheet1!$B$5*SIN(+$L$4+Sheet1!B$60*A132*0.001)+Sheet1!$B$7</f>
        <v>1.1210981429254712</v>
      </c>
      <c r="C132">
        <f>-Sheet1!$D$9*(B132-$I$3)/Sheet1!$B$16</f>
        <v>-6.686470037328854</v>
      </c>
      <c r="D132">
        <f t="shared" si="4"/>
        <v>-6.686470037328854</v>
      </c>
      <c r="E132">
        <f>+Sheet1!$B$8</f>
        <v>15</v>
      </c>
      <c r="F132">
        <f>+Sheet1!$B$9</f>
        <v>-15</v>
      </c>
    </row>
    <row r="133" spans="1:6" ht="12.75">
      <c r="A133" s="2">
        <f aca="true" t="shared" si="5" ref="A133:A196">+A132+0.1</f>
        <v>13.199999999999969</v>
      </c>
      <c r="B133">
        <f>+Sheet1!$B$5*SIN(+$L$4+Sheet1!B$60*A133*0.001)+Sheet1!$B$7</f>
        <v>0.3817562132077208</v>
      </c>
      <c r="C133">
        <f>-Sheet1!$D$9*(B133-$I$3)/Sheet1!$B$16</f>
        <v>-2.276876023107679</v>
      </c>
      <c r="D133">
        <f t="shared" si="4"/>
        <v>-2.276876023107679</v>
      </c>
      <c r="E133">
        <f>+Sheet1!$B$8</f>
        <v>15</v>
      </c>
      <c r="F133">
        <f>+Sheet1!$B$9</f>
        <v>-15</v>
      </c>
    </row>
    <row r="134" spans="1:6" ht="12.75">
      <c r="A134" s="2">
        <f t="shared" si="5"/>
        <v>13.299999999999969</v>
      </c>
      <c r="B134">
        <f>+Sheet1!$B$5*SIN(+$L$4+Sheet1!B$60*A134*0.001)+Sheet1!$B$7</f>
        <v>-0.3711096206846017</v>
      </c>
      <c r="C134">
        <f>-Sheet1!$D$9*(B134-$I$3)/Sheet1!$B$16</f>
        <v>2.213377459351501</v>
      </c>
      <c r="D134">
        <f t="shared" si="4"/>
        <v>2.213377459351501</v>
      </c>
      <c r="E134">
        <f>+Sheet1!$B$8</f>
        <v>15</v>
      </c>
      <c r="F134">
        <f>+Sheet1!$B$9</f>
        <v>-15</v>
      </c>
    </row>
    <row r="135" spans="1:6" ht="12.75">
      <c r="A135" s="2">
        <f t="shared" si="5"/>
        <v>13.399999999999968</v>
      </c>
      <c r="B135">
        <f>+Sheet1!$B$5*SIN(+$L$4+Sheet1!B$60*A135*0.001)+Sheet1!$B$7</f>
        <v>-1.110828711250209</v>
      </c>
      <c r="C135">
        <f>-Sheet1!$D$9*(B135-$I$3)/Sheet1!$B$16</f>
        <v>6.625220941850154</v>
      </c>
      <c r="D135">
        <f t="shared" si="4"/>
        <v>6.625220941850154</v>
      </c>
      <c r="E135">
        <f>+Sheet1!$B$8</f>
        <v>15</v>
      </c>
      <c r="F135">
        <f>+Sheet1!$B$9</f>
        <v>-15</v>
      </c>
    </row>
    <row r="136" spans="1:6" ht="12.75">
      <c r="A136" s="2">
        <f t="shared" si="5"/>
        <v>13.499999999999968</v>
      </c>
      <c r="B136">
        <f>+Sheet1!$B$5*SIN(+$L$4+Sheet1!B$60*A136*0.001)+Sheet1!$B$7</f>
        <v>-1.8111961409243718</v>
      </c>
      <c r="C136">
        <f>-Sheet1!$D$9*(B136-$I$3)/Sheet1!$B$16</f>
        <v>10.802362669529055</v>
      </c>
      <c r="D136">
        <f t="shared" si="4"/>
        <v>10.802362669529055</v>
      </c>
      <c r="E136">
        <f>+Sheet1!$B$8</f>
        <v>15</v>
      </c>
      <c r="F136">
        <f>+Sheet1!$B$9</f>
        <v>-15</v>
      </c>
    </row>
    <row r="137" spans="1:6" ht="12.75">
      <c r="A137" s="2">
        <f t="shared" si="5"/>
        <v>13.599999999999968</v>
      </c>
      <c r="B137">
        <f>+Sheet1!$B$5*SIN(+$L$4+Sheet1!B$60*A137*0.001)+Sheet1!$B$7</f>
        <v>-2.4474010443477625</v>
      </c>
      <c r="C137">
        <f>-Sheet1!$D$9*(B137-$I$3)/Sheet1!$B$16</f>
        <v>14.596825314201366</v>
      </c>
      <c r="D137">
        <f t="shared" si="4"/>
        <v>14.596825314201366</v>
      </c>
      <c r="E137">
        <f>+Sheet1!$B$8</f>
        <v>15</v>
      </c>
      <c r="F137">
        <f>+Sheet1!$B$9</f>
        <v>-15</v>
      </c>
    </row>
    <row r="138" spans="1:6" ht="12.75">
      <c r="A138" s="2">
        <f t="shared" si="5"/>
        <v>13.699999999999967</v>
      </c>
      <c r="B138">
        <f>+Sheet1!$B$5*SIN(+$L$4+Sheet1!B$60*A138*0.001)+Sheet1!$B$7</f>
        <v>-2.996905545641403</v>
      </c>
      <c r="C138">
        <f>-Sheet1!$D$9*(B138-$I$3)/Sheet1!$B$16</f>
        <v>17.874188144978547</v>
      </c>
      <c r="D138">
        <f t="shared" si="4"/>
        <v>15</v>
      </c>
      <c r="E138">
        <f>+Sheet1!$B$8</f>
        <v>15</v>
      </c>
      <c r="F138">
        <f>+Sheet1!$B$9</f>
        <v>-15</v>
      </c>
    </row>
    <row r="139" spans="1:6" ht="12.75">
      <c r="A139" s="2">
        <f t="shared" si="5"/>
        <v>13.799999999999967</v>
      </c>
      <c r="B139">
        <f>+Sheet1!$B$5*SIN(+$L$4+Sheet1!B$60*A139*0.001)+Sheet1!$B$7</f>
        <v>-3.4402431738955803</v>
      </c>
      <c r="C139">
        <f>-Sheet1!$D$9*(B139-$I$3)/Sheet1!$B$16</f>
        <v>20.518348949675428</v>
      </c>
      <c r="D139">
        <f t="shared" si="4"/>
        <v>15</v>
      </c>
      <c r="E139">
        <f>+Sheet1!$B$8</f>
        <v>15</v>
      </c>
      <c r="F139">
        <f>+Sheet1!$B$9</f>
        <v>-15</v>
      </c>
    </row>
    <row r="140" spans="1:6" ht="12.75">
      <c r="A140" s="2">
        <f t="shared" si="5"/>
        <v>13.899999999999967</v>
      </c>
      <c r="B140">
        <f>+Sheet1!$B$5*SIN(+$L$4+Sheet1!B$60*A140*0.001)+Sheet1!$B$7</f>
        <v>-3.7617084726066206</v>
      </c>
      <c r="C140">
        <f>-Sheet1!$D$9*(B140-$I$3)/Sheet1!$B$16</f>
        <v>22.435637013558374</v>
      </c>
      <c r="D140">
        <f t="shared" si="4"/>
        <v>15</v>
      </c>
      <c r="E140">
        <f>+Sheet1!$B$8</f>
        <v>15</v>
      </c>
      <c r="F140">
        <f>+Sheet1!$B$9</f>
        <v>-15</v>
      </c>
    </row>
    <row r="141" spans="1:6" ht="12.75">
      <c r="A141" s="2">
        <f t="shared" si="5"/>
        <v>13.999999999999966</v>
      </c>
      <c r="B141">
        <f>+Sheet1!$B$5*SIN(+$L$4+Sheet1!B$60*A141*0.001)+Sheet1!$B$7</f>
        <v>-3.9499133733035703</v>
      </c>
      <c r="C141">
        <f>-Sheet1!$D$9*(B141-$I$3)/Sheet1!$B$16</f>
        <v>23.558131451114736</v>
      </c>
      <c r="D141">
        <f t="shared" si="4"/>
        <v>15</v>
      </c>
      <c r="E141">
        <f>+Sheet1!$B$8</f>
        <v>15</v>
      </c>
      <c r="F141">
        <f>+Sheet1!$B$9</f>
        <v>-15</v>
      </c>
    </row>
    <row r="142" spans="1:6" ht="12.75">
      <c r="A142" s="2">
        <f t="shared" si="5"/>
        <v>14.099999999999966</v>
      </c>
      <c r="B142">
        <f>+Sheet1!$B$5*SIN(+$L$4+Sheet1!B$60*A142*0.001)+Sheet1!$B$7</f>
        <v>-3.998190623551076</v>
      </c>
      <c r="C142">
        <f>-Sheet1!$D$9*(B142-$I$3)/Sheet1!$B$16</f>
        <v>23.846067337282758</v>
      </c>
      <c r="D142">
        <f t="shared" si="4"/>
        <v>15</v>
      </c>
      <c r="E142">
        <f>+Sheet1!$B$8</f>
        <v>15</v>
      </c>
      <c r="F142">
        <f>+Sheet1!$B$9</f>
        <v>-15</v>
      </c>
    </row>
    <row r="143" spans="1:6" ht="12.75">
      <c r="A143" s="2">
        <f t="shared" si="5"/>
        <v>14.199999999999966</v>
      </c>
      <c r="B143">
        <f>+Sheet1!$B$5*SIN(+$L$4+Sheet1!B$60*A143*0.001)+Sheet1!$B$7</f>
        <v>-3.9048299776908517</v>
      </c>
      <c r="C143">
        <f>-Sheet1!$D$9*(B143-$I$3)/Sheet1!$B$16</f>
        <v>23.28924439974663</v>
      </c>
      <c r="D143">
        <f t="shared" si="4"/>
        <v>15</v>
      </c>
      <c r="E143">
        <f>+Sheet1!$B$8</f>
        <v>15</v>
      </c>
      <c r="F143">
        <f>+Sheet1!$B$9</f>
        <v>-15</v>
      </c>
    </row>
    <row r="144" spans="1:6" ht="12.75">
      <c r="A144" s="2">
        <f t="shared" si="5"/>
        <v>14.299999999999965</v>
      </c>
      <c r="B144">
        <f>+Sheet1!$B$5*SIN(+$L$4+Sheet1!B$60*A144*0.001)+Sheet1!$B$7</f>
        <v>-3.6731387831467357</v>
      </c>
      <c r="C144">
        <f>-Sheet1!$D$9*(B144-$I$3)/Sheet1!$B$16</f>
        <v>21.907388368668403</v>
      </c>
      <c r="D144">
        <f t="shared" si="4"/>
        <v>15</v>
      </c>
      <c r="E144">
        <f>+Sheet1!$B$8</f>
        <v>15</v>
      </c>
      <c r="F144">
        <f>+Sheet1!$B$9</f>
        <v>-15</v>
      </c>
    </row>
    <row r="145" spans="1:6" ht="12.75">
      <c r="A145" s="2">
        <f t="shared" si="5"/>
        <v>14.399999999999965</v>
      </c>
      <c r="B145">
        <f>+Sheet1!$B$5*SIN(+$L$4+Sheet1!B$60*A145*0.001)+Sheet1!$B$7</f>
        <v>-3.311324815993423</v>
      </c>
      <c r="C145">
        <f>-Sheet1!$D$9*(B145-$I$3)/Sheet1!$B$16</f>
        <v>19.749452182863358</v>
      </c>
      <c r="D145">
        <f t="shared" si="4"/>
        <v>15</v>
      </c>
      <c r="E145">
        <f>+Sheet1!$B$8</f>
        <v>15</v>
      </c>
      <c r="F145">
        <f>+Sheet1!$B$9</f>
        <v>-15</v>
      </c>
    </row>
    <row r="146" spans="1:6" ht="12.75">
      <c r="A146" s="2">
        <f t="shared" si="5"/>
        <v>14.499999999999964</v>
      </c>
      <c r="B146">
        <f>+Sheet1!$B$5*SIN(+$L$4+Sheet1!B$60*A146*0.001)+Sheet1!$B$7</f>
        <v>-2.8322055163969906</v>
      </c>
      <c r="C146">
        <f>-Sheet1!$D$9*(B146-$I$3)/Sheet1!$B$16</f>
        <v>16.891881807536723</v>
      </c>
      <c r="D146">
        <f t="shared" si="4"/>
        <v>15</v>
      </c>
      <c r="E146">
        <f>+Sheet1!$B$8</f>
        <v>15</v>
      </c>
      <c r="F146">
        <f>+Sheet1!$B$9</f>
        <v>-15</v>
      </c>
    </row>
    <row r="147" spans="1:6" ht="12.75">
      <c r="A147" s="2">
        <f t="shared" si="5"/>
        <v>14.599999999999964</v>
      </c>
      <c r="B147">
        <f>+Sheet1!$B$5*SIN(+$L$4+Sheet1!B$60*A147*0.001)+Sheet1!$B$7</f>
        <v>-2.252753924406987</v>
      </c>
      <c r="C147">
        <f>-Sheet1!$D$9*(B147-$I$3)/Sheet1!$B$16</f>
        <v>13.435908097854796</v>
      </c>
      <c r="D147">
        <f t="shared" si="4"/>
        <v>13.435908097854796</v>
      </c>
      <c r="E147">
        <f>+Sheet1!$B$8</f>
        <v>15</v>
      </c>
      <c r="F147">
        <f>+Sheet1!$B$9</f>
        <v>-15</v>
      </c>
    </row>
    <row r="148" spans="1:6" ht="12.75">
      <c r="A148" s="2">
        <f t="shared" si="5"/>
        <v>14.699999999999964</v>
      </c>
      <c r="B148">
        <f>+Sheet1!$B$5*SIN(+$L$4+Sheet1!B$60*A148*0.001)+Sheet1!$B$7</f>
        <v>-1.5934974015510603</v>
      </c>
      <c r="C148">
        <f>-Sheet1!$D$9*(B148-$I$3)/Sheet1!$B$16</f>
        <v>9.503960645433759</v>
      </c>
      <c r="D148">
        <f t="shared" si="4"/>
        <v>9.503960645433759</v>
      </c>
      <c r="E148">
        <f>+Sheet1!$B$8</f>
        <v>15</v>
      </c>
      <c r="F148">
        <f>+Sheet1!$B$9</f>
        <v>-15</v>
      </c>
    </row>
    <row r="149" spans="1:6" ht="12.75">
      <c r="A149" s="2">
        <f t="shared" si="5"/>
        <v>14.799999999999963</v>
      </c>
      <c r="B149">
        <f>+Sheet1!$B$5*SIN(+$L$4+Sheet1!B$60*A149*0.001)+Sheet1!$B$7</f>
        <v>-0.8777904388188164</v>
      </c>
      <c r="C149">
        <f>-Sheet1!$D$9*(B149-$I$3)/Sheet1!$B$16</f>
        <v>5.235330649018786</v>
      </c>
      <c r="D149">
        <f t="shared" si="4"/>
        <v>5.235330649018786</v>
      </c>
      <c r="E149">
        <f>+Sheet1!$B$8</f>
        <v>15</v>
      </c>
      <c r="F149">
        <f>+Sheet1!$B$9</f>
        <v>-15</v>
      </c>
    </row>
    <row r="150" spans="1:6" ht="12.75">
      <c r="A150" s="2">
        <f t="shared" si="5"/>
        <v>14.899999999999963</v>
      </c>
      <c r="B150">
        <f>+Sheet1!$B$5*SIN(+$L$4+Sheet1!B$60*A150*0.001)+Sheet1!$B$7</f>
        <v>-0.1309873121754129</v>
      </c>
      <c r="C150">
        <f>-Sheet1!$D$9*(B150-$I$3)/Sheet1!$B$16</f>
        <v>0.7812364543265183</v>
      </c>
      <c r="D150">
        <f t="shared" si="4"/>
        <v>0.7812364543265183</v>
      </c>
      <c r="E150">
        <f>+Sheet1!$B$8</f>
        <v>15</v>
      </c>
      <c r="F150">
        <f>+Sheet1!$B$9</f>
        <v>-15</v>
      </c>
    </row>
    <row r="151" spans="1:6" ht="12.75">
      <c r="A151" s="2">
        <f t="shared" si="5"/>
        <v>14.999999999999963</v>
      </c>
      <c r="B151">
        <f>+Sheet1!$B$5*SIN(+$L$4+Sheet1!B$60*A151*0.001)+Sheet1!$B$7</f>
        <v>0.6204561053045069</v>
      </c>
      <c r="C151">
        <f>-Sheet1!$D$9*(B151-$I$3)/Sheet1!$B$16</f>
        <v>-3.7005334312396037</v>
      </c>
      <c r="D151">
        <f t="shared" si="4"/>
        <v>-3.7005334312396037</v>
      </c>
      <c r="E151">
        <f>+Sheet1!$B$8</f>
        <v>15</v>
      </c>
      <c r="F151">
        <f>+Sheet1!$B$9</f>
        <v>-15</v>
      </c>
    </row>
    <row r="152" spans="1:6" ht="12.75">
      <c r="A152" s="2">
        <f t="shared" si="5"/>
        <v>15.099999999999962</v>
      </c>
      <c r="B152">
        <f>+Sheet1!$B$5*SIN(+$L$4+Sheet1!B$60*A152*0.001)+Sheet1!$B$7</f>
        <v>1.3499195559302017</v>
      </c>
      <c r="C152">
        <f>-Sheet1!$D$9*(B152-$I$3)/Sheet1!$B$16</f>
        <v>-8.051210075130427</v>
      </c>
      <c r="D152">
        <f t="shared" si="4"/>
        <v>-8.051210075130427</v>
      </c>
      <c r="E152">
        <f>+Sheet1!$B$8</f>
        <v>15</v>
      </c>
      <c r="F152">
        <f>+Sheet1!$B$9</f>
        <v>-15</v>
      </c>
    </row>
    <row r="153" spans="1:6" ht="12.75">
      <c r="A153" s="2">
        <f t="shared" si="5"/>
        <v>15.199999999999962</v>
      </c>
      <c r="B153">
        <f>+Sheet1!$B$5*SIN(+$L$4+Sheet1!B$60*A153*0.001)+Sheet1!$B$7</f>
        <v>2.0315614332946845</v>
      </c>
      <c r="C153">
        <f>-Sheet1!$D$9*(B153-$I$3)/Sheet1!$B$16</f>
        <v>-12.116668588238676</v>
      </c>
      <c r="D153">
        <f t="shared" si="4"/>
        <v>-12.116668588238676</v>
      </c>
      <c r="E153">
        <f>+Sheet1!$B$8</f>
        <v>15</v>
      </c>
      <c r="F153">
        <f>+Sheet1!$B$9</f>
        <v>-15</v>
      </c>
    </row>
    <row r="154" spans="1:6" ht="12.75">
      <c r="A154" s="2">
        <f t="shared" si="5"/>
        <v>15.299999999999962</v>
      </c>
      <c r="B154">
        <f>+Sheet1!$B$5*SIN(+$L$4+Sheet1!B$60*A154*0.001)+Sheet1!$B$7</f>
        <v>2.6412342340646457</v>
      </c>
      <c r="C154">
        <f>-Sheet1!$D$9*(B154-$I$3)/Sheet1!$B$16</f>
        <v>-15.752888075932281</v>
      </c>
      <c r="D154">
        <f t="shared" si="4"/>
        <v>-15</v>
      </c>
      <c r="E154">
        <f>+Sheet1!$B$8</f>
        <v>15</v>
      </c>
      <c r="F154">
        <f>+Sheet1!$B$9</f>
        <v>-15</v>
      </c>
    </row>
    <row r="155" spans="1:6" ht="12.75">
      <c r="A155" s="2">
        <f t="shared" si="5"/>
        <v>15.399999999999961</v>
      </c>
      <c r="B155">
        <f>+Sheet1!$B$5*SIN(+$L$4+Sheet1!B$60*A155*0.001)+Sheet1!$B$7</f>
        <v>3.1573399953251133</v>
      </c>
      <c r="C155">
        <f>-Sheet1!$D$9*(B155-$I$3)/Sheet1!$B$16</f>
        <v>-18.831053650050375</v>
      </c>
      <c r="D155">
        <f t="shared" si="4"/>
        <v>-15</v>
      </c>
      <c r="E155">
        <f>+Sheet1!$B$8</f>
        <v>15</v>
      </c>
      <c r="F155">
        <f>+Sheet1!$B$9</f>
        <v>-15</v>
      </c>
    </row>
    <row r="156" spans="1:6" ht="12.75">
      <c r="A156" s="2">
        <f t="shared" si="5"/>
        <v>15.499999999999961</v>
      </c>
      <c r="B156">
        <f>+Sheet1!$B$5*SIN(+$L$4+Sheet1!B$60*A156*0.001)+Sheet1!$B$7</f>
        <v>3.5615954131825895</v>
      </c>
      <c r="C156">
        <f>-Sheet1!$D$9*(B156-$I$3)/Sheet1!$B$16</f>
        <v>-21.24211976053234</v>
      </c>
      <c r="D156">
        <f t="shared" si="4"/>
        <v>-15</v>
      </c>
      <c r="E156">
        <f>+Sheet1!$B$8</f>
        <v>15</v>
      </c>
      <c r="F156">
        <f>+Sheet1!$B$9</f>
        <v>-15</v>
      </c>
    </row>
    <row r="157" spans="1:6" ht="12.75">
      <c r="A157" s="2">
        <f t="shared" si="5"/>
        <v>15.59999999999996</v>
      </c>
      <c r="B157">
        <f>+Sheet1!$B$5*SIN(+$L$4+Sheet1!B$60*A157*0.001)+Sheet1!$B$7</f>
        <v>3.8396795379209605</v>
      </c>
      <c r="C157">
        <f>-Sheet1!$D$9*(B157-$I$3)/Sheet1!$B$16</f>
        <v>-22.90067318839539</v>
      </c>
      <c r="D157">
        <f t="shared" si="4"/>
        <v>-15</v>
      </c>
      <c r="E157">
        <f>+Sheet1!$B$8</f>
        <v>15</v>
      </c>
      <c r="F157">
        <f>+Sheet1!$B$9</f>
        <v>-15</v>
      </c>
    </row>
    <row r="158" spans="1:6" ht="12.75">
      <c r="A158" s="2">
        <f t="shared" si="5"/>
        <v>15.69999999999996</v>
      </c>
      <c r="B158">
        <f>+Sheet1!$B$5*SIN(+$L$4+Sheet1!B$60*A158*0.001)+Sheet1!$B$7</f>
        <v>3.981741100784587</v>
      </c>
      <c r="C158">
        <f>-Sheet1!$D$9*(B158-$I$3)/Sheet1!$B$16</f>
        <v>-23.747958851597936</v>
      </c>
      <c r="D158">
        <f t="shared" si="4"/>
        <v>-15</v>
      </c>
      <c r="E158">
        <f>+Sheet1!$B$8</f>
        <v>15</v>
      </c>
      <c r="F158">
        <f>+Sheet1!$B$9</f>
        <v>-15</v>
      </c>
    </row>
    <row r="159" spans="1:6" ht="12.75">
      <c r="A159" s="2">
        <f t="shared" si="5"/>
        <v>15.79999999999996</v>
      </c>
      <c r="B159">
        <f>+Sheet1!$B$5*SIN(+$L$4+Sheet1!B$60*A159*0.001)+Sheet1!$B$7</f>
        <v>3.982747500085259</v>
      </c>
      <c r="C159">
        <f>-Sheet1!$D$9*(B159-$I$3)/Sheet1!$B$16</f>
        <v>-23.753961233112875</v>
      </c>
      <c r="D159">
        <f t="shared" si="4"/>
        <v>-15</v>
      </c>
      <c r="E159">
        <f>+Sheet1!$B$8</f>
        <v>15</v>
      </c>
      <c r="F159">
        <f>+Sheet1!$B$9</f>
        <v>-15</v>
      </c>
    </row>
    <row r="160" spans="1:6" ht="12.75">
      <c r="A160" s="2">
        <f t="shared" si="5"/>
        <v>15.89999999999996</v>
      </c>
      <c r="B160">
        <f>+Sheet1!$B$5*SIN(+$L$4+Sheet1!B$60*A160*0.001)+Sheet1!$B$7</f>
        <v>3.8426630836260336</v>
      </c>
      <c r="C160">
        <f>-Sheet1!$D$9*(B160-$I$3)/Sheet1!$B$16</f>
        <v>-22.918467695582706</v>
      </c>
      <c r="D160">
        <f t="shared" si="4"/>
        <v>-15</v>
      </c>
      <c r="E160">
        <f>+Sheet1!$B$8</f>
        <v>15</v>
      </c>
      <c r="F160">
        <f>+Sheet1!$B$9</f>
        <v>-15</v>
      </c>
    </row>
    <row r="161" spans="1:6" ht="12.75">
      <c r="A161" s="2">
        <f t="shared" si="5"/>
        <v>15.99999999999996</v>
      </c>
      <c r="B161">
        <f>+Sheet1!$B$5*SIN(+$L$4+Sheet1!B$60*A161*0.001)+Sheet1!$B$7</f>
        <v>3.5664504116980056</v>
      </c>
      <c r="C161">
        <f>-Sheet1!$D$9*(B161-$I$3)/Sheet1!$B$16</f>
        <v>-21.27107601410341</v>
      </c>
      <c r="D161">
        <f t="shared" si="4"/>
        <v>-15</v>
      </c>
      <c r="E161">
        <f>+Sheet1!$B$8</f>
        <v>15</v>
      </c>
      <c r="F161">
        <f>+Sheet1!$B$9</f>
        <v>-15</v>
      </c>
    </row>
    <row r="162" spans="1:6" ht="12.75">
      <c r="A162" s="2">
        <f t="shared" si="5"/>
        <v>16.09999999999996</v>
      </c>
      <c r="B162">
        <f>+Sheet1!$B$5*SIN(+$L$4+Sheet1!B$60*A162*0.001)+Sheet1!$B$7</f>
        <v>3.1638944559080557</v>
      </c>
      <c r="C162">
        <f>-Sheet1!$D$9*(B162-$I$3)/Sheet1!$B$16</f>
        <v>-18.870145860286613</v>
      </c>
      <c r="D162">
        <f t="shared" si="4"/>
        <v>-15</v>
      </c>
      <c r="E162">
        <f>+Sheet1!$B$8</f>
        <v>15</v>
      </c>
      <c r="F162">
        <f>+Sheet1!$B$9</f>
        <v>-15</v>
      </c>
    </row>
    <row r="163" spans="1:6" ht="12.75">
      <c r="A163" s="2">
        <f t="shared" si="5"/>
        <v>16.19999999999996</v>
      </c>
      <c r="B163">
        <f>+Sheet1!$B$5*SIN(+$L$4+Sheet1!B$60*A163*0.001)+Sheet1!$B$7</f>
        <v>2.6492559616813285</v>
      </c>
      <c r="C163">
        <f>-Sheet1!$D$9*(B163-$I$3)/Sheet1!$B$16</f>
        <v>-15.800731381797187</v>
      </c>
      <c r="D163">
        <f t="shared" si="4"/>
        <v>-15</v>
      </c>
      <c r="E163">
        <f>+Sheet1!$B$8</f>
        <v>15</v>
      </c>
      <c r="F163">
        <f>+Sheet1!$B$9</f>
        <v>-15</v>
      </c>
    </row>
    <row r="164" spans="1:6" ht="12.75">
      <c r="A164" s="2">
        <f t="shared" si="5"/>
        <v>16.29999999999996</v>
      </c>
      <c r="B164">
        <f>+Sheet1!$B$5*SIN(+$L$4+Sheet1!B$60*A164*0.001)+Sheet1!$B$7</f>
        <v>2.040766254244981</v>
      </c>
      <c r="C164">
        <f>-Sheet1!$D$9*(B164-$I$3)/Sheet1!$B$16</f>
        <v>-12.17156811676927</v>
      </c>
      <c r="D164">
        <f t="shared" si="4"/>
        <v>-12.17156811676927</v>
      </c>
      <c r="E164">
        <f>+Sheet1!$B$8</f>
        <v>15</v>
      </c>
      <c r="F164">
        <f>+Sheet1!$B$9</f>
        <v>-15</v>
      </c>
    </row>
    <row r="165" spans="1:6" ht="12.75">
      <c r="A165" s="2">
        <f t="shared" si="5"/>
        <v>16.399999999999963</v>
      </c>
      <c r="B165">
        <f>+Sheet1!$B$5*SIN(+$L$4+Sheet1!B$60*A165*0.001)+Sheet1!$B$7</f>
        <v>1.3599813848430373</v>
      </c>
      <c r="C165">
        <f>-Sheet1!$D$9*(B165-$I$3)/Sheet1!$B$16</f>
        <v>-8.111220983159269</v>
      </c>
      <c r="D165">
        <f t="shared" si="4"/>
        <v>-8.111220983159269</v>
      </c>
      <c r="E165">
        <f>+Sheet1!$B$8</f>
        <v>15</v>
      </c>
      <c r="F165">
        <f>+Sheet1!$B$9</f>
        <v>-15</v>
      </c>
    </row>
    <row r="166" spans="1:6" ht="12.75">
      <c r="A166" s="2">
        <f t="shared" si="5"/>
        <v>16.499999999999964</v>
      </c>
      <c r="B166">
        <f>+Sheet1!$B$5*SIN(+$L$4+Sheet1!B$60*A166*0.001)+Sheet1!$B$7</f>
        <v>0.6310184968743937</v>
      </c>
      <c r="C166">
        <f>-Sheet1!$D$9*(B166-$I$3)/Sheet1!$B$16</f>
        <v>-3.763529802431772</v>
      </c>
      <c r="D166">
        <f t="shared" si="4"/>
        <v>-3.763529802431772</v>
      </c>
      <c r="E166">
        <f>+Sheet1!$B$8</f>
        <v>15</v>
      </c>
      <c r="F166">
        <f>+Sheet1!$B$9</f>
        <v>-15</v>
      </c>
    </row>
    <row r="167" spans="1:6" ht="12.75">
      <c r="A167" s="2">
        <f t="shared" si="5"/>
        <v>16.599999999999966</v>
      </c>
      <c r="B167">
        <f>+Sheet1!$B$5*SIN(+$L$4+Sheet1!B$60*A167*0.001)+Sheet1!$B$7</f>
        <v>-0.12029853593564058</v>
      </c>
      <c r="C167">
        <f>-Sheet1!$D$9*(B167-$I$3)/Sheet1!$B$16</f>
        <v>0.7174862978268821</v>
      </c>
      <c r="D167">
        <f t="shared" si="4"/>
        <v>0.7174862978268821</v>
      </c>
      <c r="E167">
        <f>+Sheet1!$B$8</f>
        <v>15</v>
      </c>
      <c r="F167">
        <f>+Sheet1!$B$9</f>
        <v>-15</v>
      </c>
    </row>
    <row r="168" spans="1:6" ht="12.75">
      <c r="A168" s="2">
        <f t="shared" si="5"/>
        <v>16.699999999999967</v>
      </c>
      <c r="B168">
        <f>+Sheet1!$B$5*SIN(+$L$4+Sheet1!B$60*A168*0.001)+Sheet1!$B$7</f>
        <v>-0.8673539331362629</v>
      </c>
      <c r="C168">
        <f>-Sheet1!$D$9*(B168-$I$3)/Sheet1!$B$16</f>
        <v>5.173085088287849</v>
      </c>
      <c r="D168">
        <f t="shared" si="4"/>
        <v>5.173085088287849</v>
      </c>
      <c r="E168">
        <f>+Sheet1!$B$8</f>
        <v>15</v>
      </c>
      <c r="F168">
        <f>+Sheet1!$B$9</f>
        <v>-15</v>
      </c>
    </row>
    <row r="169" spans="1:6" ht="12.75">
      <c r="A169" s="2">
        <f t="shared" si="5"/>
        <v>16.79999999999997</v>
      </c>
      <c r="B169">
        <f>+Sheet1!$B$5*SIN(+$L$4+Sheet1!B$60*A169*0.001)+Sheet1!$B$7</f>
        <v>-1.5836828848426252</v>
      </c>
      <c r="C169">
        <f>-Sheet1!$D$9*(B169-$I$3)/Sheet1!$B$16</f>
        <v>9.445424760492795</v>
      </c>
      <c r="D169">
        <f t="shared" si="4"/>
        <v>9.445424760492795</v>
      </c>
      <c r="E169">
        <f>+Sheet1!$B$8</f>
        <v>15</v>
      </c>
      <c r="F169">
        <f>+Sheet1!$B$9</f>
        <v>-15</v>
      </c>
    </row>
    <row r="170" spans="1:6" ht="12.75">
      <c r="A170" s="2">
        <f t="shared" si="5"/>
        <v>16.89999999999997</v>
      </c>
      <c r="B170">
        <f>+Sheet1!$B$5*SIN(+$L$4+Sheet1!B$60*A170*0.001)+Sheet1!$B$7</f>
        <v>-2.243909080819966</v>
      </c>
      <c r="C170">
        <f>-Sheet1!$D$9*(B170-$I$3)/Sheet1!$B$16</f>
        <v>13.383155551610136</v>
      </c>
      <c r="D170">
        <f t="shared" si="4"/>
        <v>13.383155551610136</v>
      </c>
      <c r="E170">
        <f>+Sheet1!$B$8</f>
        <v>15</v>
      </c>
      <c r="F170">
        <f>+Sheet1!$B$9</f>
        <v>-15</v>
      </c>
    </row>
    <row r="171" spans="1:6" ht="12.75">
      <c r="A171" s="2">
        <f t="shared" si="5"/>
        <v>16.99999999999997</v>
      </c>
      <c r="B171">
        <f>+Sheet1!$B$5*SIN(+$L$4+Sheet1!B$60*A171*0.001)+Sheet1!$B$7</f>
        <v>-2.8246436789249456</v>
      </c>
      <c r="C171">
        <f>-Sheet1!$D$9*(B171-$I$3)/Sheet1!$B$16</f>
        <v>16.846781385238245</v>
      </c>
      <c r="D171">
        <f t="shared" si="4"/>
        <v>15</v>
      </c>
      <c r="E171">
        <f>+Sheet1!$B$8</f>
        <v>15</v>
      </c>
      <c r="F171">
        <f>+Sheet1!$B$9</f>
        <v>-15</v>
      </c>
    </row>
    <row r="172" spans="1:6" ht="12.75">
      <c r="A172" s="2">
        <f t="shared" si="5"/>
        <v>17.099999999999973</v>
      </c>
      <c r="B172">
        <f>+Sheet1!$B$5*SIN(+$L$4+Sheet1!B$60*A172*0.001)+Sheet1!$B$7</f>
        <v>-3.305313866498778</v>
      </c>
      <c r="C172">
        <f>-Sheet1!$D$9*(B172-$I$3)/Sheet1!$B$16</f>
        <v>19.713601589455934</v>
      </c>
      <c r="D172">
        <f t="shared" si="4"/>
        <v>15</v>
      </c>
      <c r="E172">
        <f>+Sheet1!$B$8</f>
        <v>15</v>
      </c>
      <c r="F172">
        <f>+Sheet1!$B$9</f>
        <v>-15</v>
      </c>
    </row>
    <row r="173" spans="1:6" ht="12.75">
      <c r="A173" s="2">
        <f t="shared" si="5"/>
        <v>17.199999999999974</v>
      </c>
      <c r="B173">
        <f>+Sheet1!$B$5*SIN(+$L$4+Sheet1!B$60*A173*0.001)+Sheet1!$B$7</f>
        <v>-3.6688916625120354</v>
      </c>
      <c r="C173">
        <f>-Sheet1!$D$9*(B173-$I$3)/Sheet1!$B$16</f>
        <v>21.882057629296433</v>
      </c>
      <c r="D173">
        <f t="shared" si="4"/>
        <v>15</v>
      </c>
      <c r="E173">
        <f>+Sheet1!$B$8</f>
        <v>15</v>
      </c>
      <c r="F173">
        <f>+Sheet1!$B$9</f>
        <v>-15</v>
      </c>
    </row>
    <row r="174" spans="1:6" ht="12.75">
      <c r="A174" s="2">
        <f t="shared" si="5"/>
        <v>17.299999999999976</v>
      </c>
      <c r="B174">
        <f>+Sheet1!$B$5*SIN(+$L$4+Sheet1!B$60*A174*0.001)+Sheet1!$B$7</f>
        <v>-3.902497142281907</v>
      </c>
      <c r="C174">
        <f>-Sheet1!$D$9*(B174-$I$3)/Sheet1!$B$16</f>
        <v>23.27533086848056</v>
      </c>
      <c r="D174">
        <f t="shared" si="4"/>
        <v>15</v>
      </c>
      <c r="E174">
        <f>+Sheet1!$B$8</f>
        <v>15</v>
      </c>
      <c r="F174">
        <f>+Sheet1!$B$9</f>
        <v>-15</v>
      </c>
    </row>
    <row r="175" spans="1:6" ht="12.75">
      <c r="A175" s="2">
        <f t="shared" si="5"/>
        <v>17.399999999999977</v>
      </c>
      <c r="B175">
        <f>+Sheet1!$B$5*SIN(+$L$4+Sheet1!B$60*A175*0.001)+Sheet1!$B$7</f>
        <v>-3.9978547152252886</v>
      </c>
      <c r="C175">
        <f>-Sheet1!$D$9*(B175-$I$3)/Sheet1!$B$16</f>
        <v>23.844063907904307</v>
      </c>
      <c r="D175">
        <f t="shared" si="4"/>
        <v>15</v>
      </c>
      <c r="E175">
        <f>+Sheet1!$B$8</f>
        <v>15</v>
      </c>
      <c r="F175">
        <f>+Sheet1!$B$9</f>
        <v>-15</v>
      </c>
    </row>
    <row r="176" spans="1:6" ht="12.75">
      <c r="A176" s="2">
        <f t="shared" si="5"/>
        <v>17.49999999999998</v>
      </c>
      <c r="B176">
        <f>+Sheet1!$B$5*SIN(+$L$4+Sheet1!B$60*A176*0.001)+Sheet1!$B$7</f>
        <v>-3.951586291780838</v>
      </c>
      <c r="C176">
        <f>-Sheet1!$D$9*(B176-$I$3)/Sheet1!$B$16</f>
        <v>23.568109096108376</v>
      </c>
      <c r="D176">
        <f t="shared" si="4"/>
        <v>15</v>
      </c>
      <c r="E176">
        <f>+Sheet1!$B$8</f>
        <v>15</v>
      </c>
      <c r="F176">
        <f>+Sheet1!$B$9</f>
        <v>-15</v>
      </c>
    </row>
    <row r="177" spans="1:6" ht="12.75">
      <c r="A177" s="2">
        <f t="shared" si="5"/>
        <v>17.59999999999998</v>
      </c>
      <c r="B177">
        <f>+Sheet1!$B$5*SIN(+$L$4+Sheet1!B$60*A177*0.001)+Sheet1!$B$7</f>
        <v>-3.7653309539158433</v>
      </c>
      <c r="C177">
        <f>-Sheet1!$D$9*(B177-$I$3)/Sheet1!$B$16</f>
        <v>22.457242269875806</v>
      </c>
      <c r="D177">
        <f t="shared" si="4"/>
        <v>15</v>
      </c>
      <c r="E177">
        <f>+Sheet1!$B$8</f>
        <v>15</v>
      </c>
      <c r="F177">
        <f>+Sheet1!$B$9</f>
        <v>-15</v>
      </c>
    </row>
    <row r="178" spans="1:6" ht="12.75">
      <c r="A178" s="2">
        <f t="shared" si="5"/>
        <v>17.69999999999998</v>
      </c>
      <c r="B178">
        <f>+Sheet1!$B$5*SIN(+$L$4+Sheet1!B$60*A178*0.001)+Sheet1!$B$7</f>
        <v>-3.445686889830426</v>
      </c>
      <c r="C178">
        <f>-Sheet1!$D$9*(B178-$I$3)/Sheet1!$B$16</f>
        <v>20.550816440340515</v>
      </c>
      <c r="D178">
        <f t="shared" si="4"/>
        <v>15</v>
      </c>
      <c r="E178">
        <f>+Sheet1!$B$8</f>
        <v>15</v>
      </c>
      <c r="F178">
        <f>+Sheet1!$B$9</f>
        <v>-15</v>
      </c>
    </row>
    <row r="179" spans="1:6" ht="12.75">
      <c r="A179" s="2">
        <f t="shared" si="5"/>
        <v>17.799999999999983</v>
      </c>
      <c r="B179">
        <f>+Sheet1!$B$5*SIN(+$L$4+Sheet1!B$60*A179*0.001)+Sheet1!$B$7</f>
        <v>-3.003977649850956</v>
      </c>
      <c r="C179">
        <f>-Sheet1!$D$9*(B179-$I$3)/Sheet1!$B$16</f>
        <v>17.916367692948047</v>
      </c>
      <c r="D179">
        <f t="shared" si="4"/>
        <v>15</v>
      </c>
      <c r="E179">
        <f>+Sheet1!$B$8</f>
        <v>15</v>
      </c>
      <c r="F179">
        <f>+Sheet1!$B$9</f>
        <v>-15</v>
      </c>
    </row>
    <row r="180" spans="1:6" ht="12.75">
      <c r="A180" s="2">
        <f t="shared" si="5"/>
        <v>17.899999999999984</v>
      </c>
      <c r="B180">
        <f>+Sheet1!$B$5*SIN(+$L$4+Sheet1!B$60*A180*0.001)+Sheet1!$B$7</f>
        <v>-2.455851004014654</v>
      </c>
      <c r="C180">
        <f>-Sheet1!$D$9*(B180-$I$3)/Sheet1!$B$16</f>
        <v>14.647222687960163</v>
      </c>
      <c r="D180">
        <f t="shared" si="4"/>
        <v>14.647222687960163</v>
      </c>
      <c r="E180">
        <f>+Sheet1!$B$8</f>
        <v>15</v>
      </c>
      <c r="F180">
        <f>+Sheet1!$B$9</f>
        <v>-15</v>
      </c>
    </row>
    <row r="181" spans="1:6" ht="12.75">
      <c r="A181" s="2">
        <f t="shared" si="5"/>
        <v>17.999999999999986</v>
      </c>
      <c r="B181">
        <f>+Sheet1!$B$5*SIN(+$L$4+Sheet1!B$60*A181*0.001)+Sheet1!$B$7</f>
        <v>-1.820724612014686</v>
      </c>
      <c r="C181">
        <f>-Sheet1!$D$9*(B181-$I$3)/Sheet1!$B$16</f>
        <v>10.8591925169862</v>
      </c>
      <c r="D181">
        <f t="shared" si="4"/>
        <v>10.8591925169862</v>
      </c>
      <c r="E181">
        <f>+Sheet1!$B$8</f>
        <v>15</v>
      </c>
      <c r="F181">
        <f>+Sheet1!$B$9</f>
        <v>-15</v>
      </c>
    </row>
    <row r="182" spans="1:6" ht="12.75">
      <c r="A182" s="2">
        <f t="shared" si="5"/>
        <v>18.099999999999987</v>
      </c>
      <c r="B182">
        <f>+Sheet1!$B$5*SIN(+$L$4+Sheet1!B$60*A182*0.001)+Sheet1!$B$7</f>
        <v>-1.1210981429253226</v>
      </c>
      <c r="C182">
        <f>-Sheet1!$D$9*(B182-$I$3)/Sheet1!$B$16</f>
        <v>6.686470037327968</v>
      </c>
      <c r="D182">
        <f t="shared" si="4"/>
        <v>6.686470037327968</v>
      </c>
      <c r="E182">
        <f>+Sheet1!$B$8</f>
        <v>15</v>
      </c>
      <c r="F182">
        <f>+Sheet1!$B$9</f>
        <v>-15</v>
      </c>
    </row>
    <row r="183" spans="1:6" ht="12.75">
      <c r="A183" s="2">
        <f t="shared" si="5"/>
        <v>18.19999999999999</v>
      </c>
      <c r="B183">
        <f>+Sheet1!$B$5*SIN(+$L$4+Sheet1!B$60*A183*0.001)+Sheet1!$B$7</f>
        <v>-0.38175621320762326</v>
      </c>
      <c r="C183">
        <f>-Sheet1!$D$9*(B183-$I$3)/Sheet1!$B$16</f>
        <v>2.2768760231070972</v>
      </c>
      <c r="D183">
        <f t="shared" si="4"/>
        <v>2.2768760231070972</v>
      </c>
      <c r="E183">
        <f>+Sheet1!$B$8</f>
        <v>15</v>
      </c>
      <c r="F183">
        <f>+Sheet1!$B$9</f>
        <v>-15</v>
      </c>
    </row>
    <row r="184" spans="1:6" ht="12.75">
      <c r="A184" s="2">
        <f t="shared" si="5"/>
        <v>18.29999999999999</v>
      </c>
      <c r="B184">
        <f>+Sheet1!$B$5*SIN(+$L$4+Sheet1!B$60*A184*0.001)+Sheet1!$B$7</f>
        <v>0.37110962068475584</v>
      </c>
      <c r="C184">
        <f>-Sheet1!$D$9*(B184-$I$3)/Sheet1!$B$16</f>
        <v>-2.2133774593524205</v>
      </c>
      <c r="D184">
        <f t="shared" si="4"/>
        <v>-2.2133774593524205</v>
      </c>
      <c r="E184">
        <f>+Sheet1!$B$8</f>
        <v>15</v>
      </c>
      <c r="F184">
        <f>+Sheet1!$B$9</f>
        <v>-15</v>
      </c>
    </row>
    <row r="185" spans="1:6" ht="12.75">
      <c r="A185" s="2">
        <f t="shared" si="5"/>
        <v>18.39999999999999</v>
      </c>
      <c r="B185">
        <f>+Sheet1!$B$5*SIN(+$L$4+Sheet1!B$60*A185*0.001)+Sheet1!$B$7</f>
        <v>1.1108287112504125</v>
      </c>
      <c r="C185">
        <f>-Sheet1!$D$9*(B185-$I$3)/Sheet1!$B$16</f>
        <v>-6.625220941851367</v>
      </c>
      <c r="D185">
        <f t="shared" si="4"/>
        <v>-6.625220941851367</v>
      </c>
      <c r="E185">
        <f>+Sheet1!$B$8</f>
        <v>15</v>
      </c>
      <c r="F185">
        <f>+Sheet1!$B$9</f>
        <v>-15</v>
      </c>
    </row>
    <row r="186" spans="1:6" ht="12.75">
      <c r="A186" s="2">
        <f t="shared" si="5"/>
        <v>18.499999999999993</v>
      </c>
      <c r="B186">
        <f>+Sheet1!$B$5*SIN(+$L$4+Sheet1!B$60*A186*0.001)+Sheet1!$B$7</f>
        <v>1.8111961409245096</v>
      </c>
      <c r="C186">
        <f>-Sheet1!$D$9*(B186-$I$3)/Sheet1!$B$16</f>
        <v>-10.802362669529877</v>
      </c>
      <c r="D186">
        <f t="shared" si="4"/>
        <v>-10.802362669529877</v>
      </c>
      <c r="E186">
        <f>+Sheet1!$B$8</f>
        <v>15</v>
      </c>
      <c r="F186">
        <f>+Sheet1!$B$9</f>
        <v>-15</v>
      </c>
    </row>
    <row r="187" spans="1:6" ht="12.75">
      <c r="A187" s="2">
        <f t="shared" si="5"/>
        <v>18.599999999999994</v>
      </c>
      <c r="B187">
        <f>+Sheet1!$B$5*SIN(+$L$4+Sheet1!B$60*A187*0.001)+Sheet1!$B$7</f>
        <v>2.44740104434793</v>
      </c>
      <c r="C187">
        <f>-Sheet1!$D$9*(B187-$I$3)/Sheet1!$B$16</f>
        <v>-14.596825314202365</v>
      </c>
      <c r="D187">
        <f t="shared" si="4"/>
        <v>-14.596825314202365</v>
      </c>
      <c r="E187">
        <f>+Sheet1!$B$8</f>
        <v>15</v>
      </c>
      <c r="F187">
        <f>+Sheet1!$B$9</f>
        <v>-15</v>
      </c>
    </row>
    <row r="188" spans="1:6" ht="12.75">
      <c r="A188" s="2">
        <f t="shared" si="5"/>
        <v>18.699999999999996</v>
      </c>
      <c r="B188">
        <f>+Sheet1!$B$5*SIN(+$L$4+Sheet1!B$60*A188*0.001)+Sheet1!$B$7</f>
        <v>2.996905545641543</v>
      </c>
      <c r="C188">
        <f>-Sheet1!$D$9*(B188-$I$3)/Sheet1!$B$16</f>
        <v>-17.87418814497938</v>
      </c>
      <c r="D188">
        <f t="shared" si="4"/>
        <v>-15</v>
      </c>
      <c r="E188">
        <f>+Sheet1!$B$8</f>
        <v>15</v>
      </c>
      <c r="F188">
        <f>+Sheet1!$B$9</f>
        <v>-15</v>
      </c>
    </row>
    <row r="189" spans="1:6" ht="12.75">
      <c r="A189" s="2">
        <f t="shared" si="5"/>
        <v>18.799999999999997</v>
      </c>
      <c r="B189">
        <f>+Sheet1!$B$5*SIN(+$L$4+Sheet1!B$60*A189*0.001)+Sheet1!$B$7</f>
        <v>3.4402431738956882</v>
      </c>
      <c r="C189">
        <f>-Sheet1!$D$9*(B189-$I$3)/Sheet1!$B$16</f>
        <v>-20.51834894967607</v>
      </c>
      <c r="D189">
        <f t="shared" si="4"/>
        <v>-15</v>
      </c>
      <c r="E189">
        <f>+Sheet1!$B$8</f>
        <v>15</v>
      </c>
      <c r="F189">
        <f>+Sheet1!$B$9</f>
        <v>-15</v>
      </c>
    </row>
    <row r="190" spans="1:6" ht="12.75">
      <c r="A190" s="2">
        <f t="shared" si="5"/>
        <v>18.9</v>
      </c>
      <c r="B190">
        <f>+Sheet1!$B$5*SIN(+$L$4+Sheet1!B$60*A190*0.001)+Sheet1!$B$7</f>
        <v>3.761708472606712</v>
      </c>
      <c r="C190">
        <f>-Sheet1!$D$9*(B190-$I$3)/Sheet1!$B$16</f>
        <v>-22.435637013558917</v>
      </c>
      <c r="D190">
        <f t="shared" si="4"/>
        <v>-15</v>
      </c>
      <c r="E190">
        <f>+Sheet1!$B$8</f>
        <v>15</v>
      </c>
      <c r="F190">
        <f>+Sheet1!$B$9</f>
        <v>-15</v>
      </c>
    </row>
    <row r="191" spans="1:6" ht="12.75">
      <c r="A191" s="2">
        <f t="shared" si="5"/>
        <v>19</v>
      </c>
      <c r="B191">
        <f>+Sheet1!$B$5*SIN(+$L$4+Sheet1!B$60*A191*0.001)+Sheet1!$B$7</f>
        <v>3.9499133733036036</v>
      </c>
      <c r="C191">
        <f>-Sheet1!$D$9*(B191-$I$3)/Sheet1!$B$16</f>
        <v>-23.55813145111493</v>
      </c>
      <c r="D191">
        <f t="shared" si="4"/>
        <v>-15</v>
      </c>
      <c r="E191">
        <f>+Sheet1!$B$8</f>
        <v>15</v>
      </c>
      <c r="F191">
        <f>+Sheet1!$B$9</f>
        <v>-15</v>
      </c>
    </row>
    <row r="192" spans="1:6" ht="12.75">
      <c r="A192" s="2">
        <f t="shared" si="5"/>
        <v>19.1</v>
      </c>
      <c r="B192">
        <f>+Sheet1!$B$5*SIN(+$L$4+Sheet1!B$60*A192*0.001)+Sheet1!$B$7</f>
        <v>3.998190623551068</v>
      </c>
      <c r="C192">
        <f>-Sheet1!$D$9*(B192-$I$3)/Sheet1!$B$16</f>
        <v>-23.846067337282708</v>
      </c>
      <c r="D192">
        <f t="shared" si="4"/>
        <v>-15</v>
      </c>
      <c r="E192">
        <f>+Sheet1!$B$8</f>
        <v>15</v>
      </c>
      <c r="F192">
        <f>+Sheet1!$B$9</f>
        <v>-15</v>
      </c>
    </row>
    <row r="193" spans="1:6" ht="12.75">
      <c r="A193" s="2">
        <f t="shared" si="5"/>
        <v>19.200000000000003</v>
      </c>
      <c r="B193">
        <f>+Sheet1!$B$5*SIN(+$L$4+Sheet1!B$60*A193*0.001)+Sheet1!$B$7</f>
        <v>3.904829977690781</v>
      </c>
      <c r="C193">
        <f>-Sheet1!$D$9*(B193-$I$3)/Sheet1!$B$16</f>
        <v>-23.28924439974621</v>
      </c>
      <c r="D193">
        <f t="shared" si="4"/>
        <v>-15</v>
      </c>
      <c r="E193">
        <f>+Sheet1!$B$8</f>
        <v>15</v>
      </c>
      <c r="F193">
        <f>+Sheet1!$B$9</f>
        <v>-15</v>
      </c>
    </row>
    <row r="194" spans="1:6" ht="12.75">
      <c r="A194" s="2">
        <f t="shared" si="5"/>
        <v>19.300000000000004</v>
      </c>
      <c r="B194">
        <f>+Sheet1!$B$5*SIN(+$L$4+Sheet1!B$60*A194*0.001)+Sheet1!$B$7</f>
        <v>3.6731387831466296</v>
      </c>
      <c r="C194">
        <f>-Sheet1!$D$9*(B194-$I$3)/Sheet1!$B$16</f>
        <v>-21.90738836866777</v>
      </c>
      <c r="D194">
        <f aca="true" t="shared" si="6" ref="D194:D215">MAX(MIN(C194,$G$3),$H$3)</f>
        <v>-15</v>
      </c>
      <c r="E194">
        <f>+Sheet1!$B$8</f>
        <v>15</v>
      </c>
      <c r="F194">
        <f>+Sheet1!$B$9</f>
        <v>-15</v>
      </c>
    </row>
    <row r="195" spans="1:6" ht="12.75">
      <c r="A195" s="2">
        <f t="shared" si="5"/>
        <v>19.400000000000006</v>
      </c>
      <c r="B195">
        <f>+Sheet1!$B$5*SIN(+$L$4+Sheet1!B$60*A195*0.001)+Sheet1!$B$7</f>
        <v>3.3113248159932405</v>
      </c>
      <c r="C195">
        <f>-Sheet1!$D$9*(B195-$I$3)/Sheet1!$B$16</f>
        <v>-19.749452182862267</v>
      </c>
      <c r="D195">
        <f t="shared" si="6"/>
        <v>-15</v>
      </c>
      <c r="E195">
        <f>+Sheet1!$B$8</f>
        <v>15</v>
      </c>
      <c r="F195">
        <f>+Sheet1!$B$9</f>
        <v>-15</v>
      </c>
    </row>
    <row r="196" spans="1:6" ht="12.75">
      <c r="A196" s="2">
        <f t="shared" si="5"/>
        <v>19.500000000000007</v>
      </c>
      <c r="B196">
        <f>+Sheet1!$B$5*SIN(+$L$4+Sheet1!B$60*A196*0.001)+Sheet1!$B$7</f>
        <v>2.832205516396761</v>
      </c>
      <c r="C196">
        <f>-Sheet1!$D$9*(B196-$I$3)/Sheet1!$B$16</f>
        <v>-16.891881807535352</v>
      </c>
      <c r="D196">
        <f t="shared" si="6"/>
        <v>-15</v>
      </c>
      <c r="E196">
        <f>+Sheet1!$B$8</f>
        <v>15</v>
      </c>
      <c r="F196">
        <f>+Sheet1!$B$9</f>
        <v>-15</v>
      </c>
    </row>
    <row r="197" spans="1:6" ht="12.75">
      <c r="A197" s="2">
        <f aca="true" t="shared" si="7" ref="A197:A215">+A196+0.1</f>
        <v>19.60000000000001</v>
      </c>
      <c r="B197">
        <f>+Sheet1!$B$5*SIN(+$L$4+Sheet1!B$60*A197*0.001)+Sheet1!$B$7</f>
        <v>2.252753924406718</v>
      </c>
      <c r="C197">
        <f>-Sheet1!$D$9*(B197-$I$3)/Sheet1!$B$16</f>
        <v>-13.43590809785319</v>
      </c>
      <c r="D197">
        <f t="shared" si="6"/>
        <v>-13.43590809785319</v>
      </c>
      <c r="E197">
        <f>+Sheet1!$B$8</f>
        <v>15</v>
      </c>
      <c r="F197">
        <f>+Sheet1!$B$9</f>
        <v>-15</v>
      </c>
    </row>
    <row r="198" spans="1:6" ht="12.75">
      <c r="A198" s="2">
        <f t="shared" si="7"/>
        <v>19.70000000000001</v>
      </c>
      <c r="B198">
        <f>+Sheet1!$B$5*SIN(+$L$4+Sheet1!B$60*A198*0.001)+Sheet1!$B$7</f>
        <v>1.5934974015507097</v>
      </c>
      <c r="C198">
        <f>-Sheet1!$D$9*(B198-$I$3)/Sheet1!$B$16</f>
        <v>-9.50396064543167</v>
      </c>
      <c r="D198">
        <f t="shared" si="6"/>
        <v>-9.50396064543167</v>
      </c>
      <c r="E198">
        <f>+Sheet1!$B$8</f>
        <v>15</v>
      </c>
      <c r="F198">
        <f>+Sheet1!$B$9</f>
        <v>-15</v>
      </c>
    </row>
    <row r="199" spans="1:6" ht="12.75">
      <c r="A199" s="2">
        <f t="shared" si="7"/>
        <v>19.80000000000001</v>
      </c>
      <c r="B199">
        <f>+Sheet1!$B$5*SIN(+$L$4+Sheet1!B$60*A199*0.001)+Sheet1!$B$7</f>
        <v>0.8777904388184988</v>
      </c>
      <c r="C199">
        <f>-Sheet1!$D$9*(B199-$I$3)/Sheet1!$B$16</f>
        <v>-5.235330649016892</v>
      </c>
      <c r="D199">
        <f t="shared" si="6"/>
        <v>-5.235330649016892</v>
      </c>
      <c r="E199">
        <f>+Sheet1!$B$8</f>
        <v>15</v>
      </c>
      <c r="F199">
        <f>+Sheet1!$B$9</f>
        <v>-15</v>
      </c>
    </row>
    <row r="200" spans="1:6" ht="12.75">
      <c r="A200" s="2">
        <f t="shared" si="7"/>
        <v>19.900000000000013</v>
      </c>
      <c r="B200">
        <f>+Sheet1!$B$5*SIN(+$L$4+Sheet1!B$60*A200*0.001)+Sheet1!$B$7</f>
        <v>0.13098731217508772</v>
      </c>
      <c r="C200">
        <f>-Sheet1!$D$9*(B200-$I$3)/Sheet1!$B$16</f>
        <v>-0.7812364543245788</v>
      </c>
      <c r="D200">
        <f t="shared" si="6"/>
        <v>-0.7812364543245788</v>
      </c>
      <c r="E200">
        <f>+Sheet1!$B$8</f>
        <v>15</v>
      </c>
      <c r="F200">
        <f>+Sheet1!$B$9</f>
        <v>-15</v>
      </c>
    </row>
    <row r="201" spans="1:6" ht="12.75">
      <c r="A201" s="2">
        <f t="shared" si="7"/>
        <v>20.000000000000014</v>
      </c>
      <c r="B201">
        <f>+Sheet1!$B$5*SIN(+$L$4+Sheet1!B$60*A201*0.001)+Sheet1!$B$7</f>
        <v>-0.6204561053048846</v>
      </c>
      <c r="C201">
        <f>-Sheet1!$D$9*(B201-$I$3)/Sheet1!$B$16</f>
        <v>3.7005334312418565</v>
      </c>
      <c r="D201">
        <f t="shared" si="6"/>
        <v>3.7005334312418565</v>
      </c>
      <c r="E201">
        <f>+Sheet1!$B$8</f>
        <v>15</v>
      </c>
      <c r="F201">
        <f>+Sheet1!$B$9</f>
        <v>-15</v>
      </c>
    </row>
    <row r="202" spans="1:6" ht="12.75">
      <c r="A202" s="2">
        <f t="shared" si="7"/>
        <v>20.100000000000016</v>
      </c>
      <c r="B202">
        <f>+Sheet1!$B$5*SIN(+$L$4+Sheet1!B$60*A202*0.001)+Sheet1!$B$7</f>
        <v>-1.3499195559305615</v>
      </c>
      <c r="C202">
        <f>-Sheet1!$D$9*(B202-$I$3)/Sheet1!$B$16</f>
        <v>8.051210075132573</v>
      </c>
      <c r="D202">
        <f t="shared" si="6"/>
        <v>8.051210075132573</v>
      </c>
      <c r="E202">
        <f>+Sheet1!$B$8</f>
        <v>15</v>
      </c>
      <c r="F202">
        <f>+Sheet1!$B$9</f>
        <v>-15</v>
      </c>
    </row>
    <row r="203" spans="1:6" ht="12.75">
      <c r="A203" s="2">
        <f t="shared" si="7"/>
        <v>20.200000000000017</v>
      </c>
      <c r="B203">
        <f>+Sheet1!$B$5*SIN(+$L$4+Sheet1!B$60*A203*0.001)+Sheet1!$B$7</f>
        <v>-2.031561433295014</v>
      </c>
      <c r="C203">
        <f>-Sheet1!$D$9*(B203-$I$3)/Sheet1!$B$16</f>
        <v>12.11666858824064</v>
      </c>
      <c r="D203">
        <f t="shared" si="6"/>
        <v>12.11666858824064</v>
      </c>
      <c r="E203">
        <f>+Sheet1!$B$8</f>
        <v>15</v>
      </c>
      <c r="F203">
        <f>+Sheet1!$B$9</f>
        <v>-15</v>
      </c>
    </row>
    <row r="204" spans="1:6" ht="12.75">
      <c r="A204" s="2">
        <f t="shared" si="7"/>
        <v>20.30000000000002</v>
      </c>
      <c r="B204">
        <f>+Sheet1!$B$5*SIN(+$L$4+Sheet1!B$60*A204*0.001)+Sheet1!$B$7</f>
        <v>-2.6412342340649757</v>
      </c>
      <c r="C204">
        <f>-Sheet1!$D$9*(B204-$I$3)/Sheet1!$B$16</f>
        <v>15.752888075934248</v>
      </c>
      <c r="D204">
        <f t="shared" si="6"/>
        <v>15</v>
      </c>
      <c r="E204">
        <f>+Sheet1!$B$8</f>
        <v>15</v>
      </c>
      <c r="F204">
        <f>+Sheet1!$B$9</f>
        <v>-15</v>
      </c>
    </row>
    <row r="205" spans="1:6" ht="12.75">
      <c r="A205" s="2">
        <f t="shared" si="7"/>
        <v>20.40000000000002</v>
      </c>
      <c r="B205">
        <f>+Sheet1!$B$5*SIN(+$L$4+Sheet1!B$60*A205*0.001)+Sheet1!$B$7</f>
        <v>-3.157339995325383</v>
      </c>
      <c r="C205">
        <f>-Sheet1!$D$9*(B205-$I$3)/Sheet1!$B$16</f>
        <v>18.831053650051985</v>
      </c>
      <c r="D205">
        <f t="shared" si="6"/>
        <v>15</v>
      </c>
      <c r="E205">
        <f>+Sheet1!$B$8</f>
        <v>15</v>
      </c>
      <c r="F205">
        <f>+Sheet1!$B$9</f>
        <v>-15</v>
      </c>
    </row>
    <row r="206" spans="1:6" ht="12.75">
      <c r="A206" s="2">
        <f t="shared" si="7"/>
        <v>20.50000000000002</v>
      </c>
      <c r="B206">
        <f>+Sheet1!$B$5*SIN(+$L$4+Sheet1!B$60*A206*0.001)+Sheet1!$B$7</f>
        <v>-3.561595413182815</v>
      </c>
      <c r="C206">
        <f>-Sheet1!$D$9*(B206-$I$3)/Sheet1!$B$16</f>
        <v>21.24211976053369</v>
      </c>
      <c r="D206">
        <f t="shared" si="6"/>
        <v>15</v>
      </c>
      <c r="E206">
        <f>+Sheet1!$B$8</f>
        <v>15</v>
      </c>
      <c r="F206">
        <f>+Sheet1!$B$9</f>
        <v>-15</v>
      </c>
    </row>
    <row r="207" spans="1:6" ht="12.75">
      <c r="A207" s="2">
        <f t="shared" si="7"/>
        <v>20.600000000000023</v>
      </c>
      <c r="B207">
        <f>+Sheet1!$B$5*SIN(+$L$4+Sheet1!B$60*A207*0.001)+Sheet1!$B$7</f>
        <v>-3.8396795379210995</v>
      </c>
      <c r="C207">
        <f>-Sheet1!$D$9*(B207-$I$3)/Sheet1!$B$16</f>
        <v>22.90067318839622</v>
      </c>
      <c r="D207">
        <f t="shared" si="6"/>
        <v>15</v>
      </c>
      <c r="E207">
        <f>+Sheet1!$B$8</f>
        <v>15</v>
      </c>
      <c r="F207">
        <f>+Sheet1!$B$9</f>
        <v>-15</v>
      </c>
    </row>
    <row r="208" spans="1:6" ht="12.75">
      <c r="A208" s="2">
        <f t="shared" si="7"/>
        <v>20.700000000000024</v>
      </c>
      <c r="B208">
        <f>+Sheet1!$B$5*SIN(+$L$4+Sheet1!B$60*A208*0.001)+Sheet1!$B$7</f>
        <v>-3.9817411007846286</v>
      </c>
      <c r="C208">
        <f>-Sheet1!$D$9*(B208-$I$3)/Sheet1!$B$16</f>
        <v>23.747958851598185</v>
      </c>
      <c r="D208">
        <f t="shared" si="6"/>
        <v>15</v>
      </c>
      <c r="E208">
        <f>+Sheet1!$B$8</f>
        <v>15</v>
      </c>
      <c r="F208">
        <f>+Sheet1!$B$9</f>
        <v>-15</v>
      </c>
    </row>
    <row r="209" spans="1:6" ht="12.75">
      <c r="A209" s="2">
        <f t="shared" si="7"/>
        <v>20.800000000000026</v>
      </c>
      <c r="B209">
        <f>+Sheet1!$B$5*SIN(+$L$4+Sheet1!B$60*A209*0.001)+Sheet1!$B$7</f>
        <v>-3.9827475000852126</v>
      </c>
      <c r="C209">
        <f>-Sheet1!$D$9*(B209-$I$3)/Sheet1!$B$16</f>
        <v>23.753961233112598</v>
      </c>
      <c r="D209">
        <f t="shared" si="6"/>
        <v>15</v>
      </c>
      <c r="E209">
        <f>+Sheet1!$B$8</f>
        <v>15</v>
      </c>
      <c r="F209">
        <f>+Sheet1!$B$9</f>
        <v>-15</v>
      </c>
    </row>
    <row r="210" spans="1:6" ht="12.75">
      <c r="A210" s="2">
        <f t="shared" si="7"/>
        <v>20.900000000000027</v>
      </c>
      <c r="B210">
        <f>+Sheet1!$B$5*SIN(+$L$4+Sheet1!B$60*A210*0.001)+Sheet1!$B$7</f>
        <v>-3.84266308362588</v>
      </c>
      <c r="C210">
        <f>-Sheet1!$D$9*(B210-$I$3)/Sheet1!$B$16</f>
        <v>22.91846769558179</v>
      </c>
      <c r="D210">
        <f t="shared" si="6"/>
        <v>15</v>
      </c>
      <c r="E210">
        <f>+Sheet1!$B$8</f>
        <v>15</v>
      </c>
      <c r="F210">
        <f>+Sheet1!$B$9</f>
        <v>-15</v>
      </c>
    </row>
    <row r="211" spans="1:6" ht="12.75">
      <c r="A211" s="2">
        <f t="shared" si="7"/>
        <v>21.00000000000003</v>
      </c>
      <c r="B211">
        <f>+Sheet1!$B$5*SIN(+$L$4+Sheet1!B$60*A211*0.001)+Sheet1!$B$7</f>
        <v>-3.566450411697781</v>
      </c>
      <c r="C211">
        <f>-Sheet1!$D$9*(B211-$I$3)/Sheet1!$B$16</f>
        <v>21.271076014102075</v>
      </c>
      <c r="D211">
        <f t="shared" si="6"/>
        <v>15</v>
      </c>
      <c r="E211">
        <f>+Sheet1!$B$8</f>
        <v>15</v>
      </c>
      <c r="F211">
        <f>+Sheet1!$B$9</f>
        <v>-15</v>
      </c>
    </row>
    <row r="212" spans="1:6" ht="12.75">
      <c r="A212" s="2">
        <f t="shared" si="7"/>
        <v>21.10000000000003</v>
      </c>
      <c r="B212">
        <f>+Sheet1!$B$5*SIN(+$L$4+Sheet1!B$60*A212*0.001)+Sheet1!$B$7</f>
        <v>-3.1638944559077524</v>
      </c>
      <c r="C212">
        <f>-Sheet1!$D$9*(B212-$I$3)/Sheet1!$B$16</f>
        <v>18.870145860284804</v>
      </c>
      <c r="D212">
        <f t="shared" si="6"/>
        <v>15</v>
      </c>
      <c r="E212">
        <f>+Sheet1!$B$8</f>
        <v>15</v>
      </c>
      <c r="F212">
        <f>+Sheet1!$B$9</f>
        <v>-15</v>
      </c>
    </row>
    <row r="213" spans="1:6" ht="12.75">
      <c r="A213" s="2">
        <f t="shared" si="7"/>
        <v>21.20000000000003</v>
      </c>
      <c r="B213">
        <f>+Sheet1!$B$5*SIN(+$L$4+Sheet1!B$60*A213*0.001)+Sheet1!$B$7</f>
        <v>-2.6492559616809146</v>
      </c>
      <c r="C213">
        <f>-Sheet1!$D$9*(B213-$I$3)/Sheet1!$B$16</f>
        <v>15.80073138179472</v>
      </c>
      <c r="D213">
        <f t="shared" si="6"/>
        <v>15</v>
      </c>
      <c r="E213">
        <f>+Sheet1!$B$8</f>
        <v>15</v>
      </c>
      <c r="F213">
        <f>+Sheet1!$B$9</f>
        <v>-15</v>
      </c>
    </row>
    <row r="214" spans="1:6" ht="12.75">
      <c r="A214" s="2">
        <f t="shared" si="7"/>
        <v>21.300000000000033</v>
      </c>
      <c r="B214">
        <f>+Sheet1!$B$5*SIN(+$L$4+Sheet1!B$60*A214*0.001)+Sheet1!$B$7</f>
        <v>-2.0407662542445055</v>
      </c>
      <c r="C214">
        <f>-Sheet1!$D$9*(B214-$I$3)/Sheet1!$B$16</f>
        <v>12.171568116766435</v>
      </c>
      <c r="D214">
        <f t="shared" si="6"/>
        <v>12.171568116766435</v>
      </c>
      <c r="E214">
        <f>+Sheet1!$B$8</f>
        <v>15</v>
      </c>
      <c r="F214">
        <f>+Sheet1!$B$9</f>
        <v>-15</v>
      </c>
    </row>
    <row r="215" spans="1:6" ht="12.75">
      <c r="A215" s="2">
        <f t="shared" si="7"/>
        <v>21.400000000000034</v>
      </c>
      <c r="B215">
        <f>+Sheet1!$B$5*SIN(+$L$4+Sheet1!B$60*A215*0.001)+Sheet1!$B$7</f>
        <v>-1.3599813848425175</v>
      </c>
      <c r="C215">
        <f>-Sheet1!$D$9*(B215-$I$3)/Sheet1!$B$16</f>
        <v>8.111220983156167</v>
      </c>
      <c r="D215">
        <f t="shared" si="6"/>
        <v>8.111220983156167</v>
      </c>
      <c r="E215">
        <f>+Sheet1!$B$8</f>
        <v>15</v>
      </c>
      <c r="F215">
        <f>+Sheet1!$B$9</f>
        <v>-15</v>
      </c>
    </row>
  </sheetData>
  <sheetProtection selectLockedCells="1" selectUnlockedCells="1"/>
  <mergeCells count="1">
    <mergeCell ref="H9:M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216"/>
  <sheetViews>
    <sheetView zoomScalePageLayoutView="0" workbookViewId="0" topLeftCell="A1">
      <selection activeCell="F3" sqref="F3:F216"/>
    </sheetView>
  </sheetViews>
  <sheetFormatPr defaultColWidth="9.140625" defaultRowHeight="12.75"/>
  <cols>
    <col min="1" max="1" width="5.57421875" style="0" bestFit="1" customWidth="1"/>
    <col min="2" max="2" width="13.7109375" style="0" customWidth="1"/>
    <col min="3" max="3" width="14.7109375" style="0" customWidth="1"/>
    <col min="4" max="4" width="12.8515625" style="0" customWidth="1"/>
    <col min="5" max="5" width="11.8515625" style="0" customWidth="1"/>
    <col min="6" max="6" width="12.8515625" style="0" customWidth="1"/>
    <col min="7" max="7" width="13.00390625" style="0" customWidth="1"/>
    <col min="8" max="8" width="6.8515625" style="0" customWidth="1"/>
    <col min="9" max="9" width="6.28125" style="0" customWidth="1"/>
    <col min="10" max="10" width="6.00390625" style="0" customWidth="1"/>
    <col min="14" max="14" width="11.00390625" style="0" customWidth="1"/>
    <col min="16" max="16" width="10.00390625" style="0" bestFit="1" customWidth="1"/>
  </cols>
  <sheetData>
    <row r="1" spans="1:9" ht="12.75">
      <c r="A1" t="s">
        <v>21</v>
      </c>
      <c r="B1" t="s">
        <v>22</v>
      </c>
      <c r="C1" t="s">
        <v>23</v>
      </c>
      <c r="D1" t="s">
        <v>28</v>
      </c>
      <c r="E1" t="s">
        <v>29</v>
      </c>
      <c r="F1" t="s">
        <v>27</v>
      </c>
      <c r="G1" t="s">
        <v>24</v>
      </c>
      <c r="H1" t="s">
        <v>25</v>
      </c>
      <c r="I1" t="s">
        <v>26</v>
      </c>
    </row>
    <row r="2" spans="1:9" ht="12.75">
      <c r="A2" s="2">
        <v>0</v>
      </c>
      <c r="B2">
        <f>SIN(Sheet2!$L$4+A2*Sheet1!$B$38*0.001)+Sheet1!$B$34</f>
        <v>-0.1551140263261945</v>
      </c>
      <c r="C2">
        <f>-Sheet1!$D$9*(B2-$M$4)/(Sheet1!$B$44+$Q$4)</f>
        <v>0.13995687606758306</v>
      </c>
      <c r="D2">
        <f>ATAN(Sheet1!$B$44/(-Sheet1!$B$38*(Sheet1!$A$44/1000000)))</f>
        <v>-1.5707956222786912</v>
      </c>
      <c r="E2">
        <f>D2*(180/PI())</f>
        <v>-89.99995963419484</v>
      </c>
      <c r="F2">
        <f>-(Sheet1!$D$37*Sheet1!$B$33*SIN(Sheet2!$L$4+0.001*Sheet1!$B$38*A2+E2)-$M$4)/(Sheet1!$B$44+$Q$4)</f>
        <v>-3.438390740541936</v>
      </c>
      <c r="G2">
        <f>MAX(MIN(F2,$K$4),$L$4)</f>
        <v>-3.438390740541936</v>
      </c>
      <c r="H2">
        <f>+Sheet1!$B$35</f>
        <v>15</v>
      </c>
      <c r="I2">
        <f>+Sheet1!$B$36</f>
        <v>-15</v>
      </c>
    </row>
    <row r="3" spans="1:17" ht="12.75">
      <c r="A3" s="2">
        <f>+A2+0.1</f>
        <v>0.1</v>
      </c>
      <c r="B3">
        <f>SIN(Sheet2!$L$4+A3*Sheet1!$B$38*0.001)+Sheet1!$B$34</f>
        <v>-0.337479888982615</v>
      </c>
      <c r="C3">
        <f>Sheet1!$D$9*(B3-$M$4)/(Sheet1!$B$44+$Q$4)</f>
        <v>-0.3045026430963403</v>
      </c>
      <c r="D3">
        <f>ATAN(Sheet1!$B$44/(-Sheet1!$B$38*(Sheet1!$A$44/1000000)))</f>
        <v>-1.5707956222786912</v>
      </c>
      <c r="E3">
        <f aca="true" t="shared" si="0" ref="E3:E66">D3*(180/PI())</f>
        <v>-89.99995963419484</v>
      </c>
      <c r="F3">
        <f>-(Sheet1!$D$37*Sheet1!$B$33*SIN(Sheet2!$L$4+0.001*Sheet1!$B$38*A3+E3)-$M$4)/(Sheet1!$B$44+$Q$4)</f>
        <v>-3.5830376484047046</v>
      </c>
      <c r="G3">
        <f aca="true" t="shared" si="1" ref="G3:G66">MAX(MIN(F3,$K$4),$L$4)</f>
        <v>-3.5830376484047046</v>
      </c>
      <c r="H3">
        <f>+Sheet1!$B$35</f>
        <v>15</v>
      </c>
      <c r="I3">
        <f>+Sheet1!$B$36</f>
        <v>-15</v>
      </c>
      <c r="K3" s="6" t="s">
        <v>4</v>
      </c>
      <c r="L3" s="6" t="s">
        <v>5</v>
      </c>
      <c r="M3" s="6" t="s">
        <v>20</v>
      </c>
      <c r="N3" s="6" t="s">
        <v>3</v>
      </c>
      <c r="O3" s="6" t="s">
        <v>18</v>
      </c>
      <c r="P3" s="6" t="s">
        <v>17</v>
      </c>
      <c r="Q3" s="6" t="s">
        <v>19</v>
      </c>
    </row>
    <row r="4" spans="1:17" ht="12.75">
      <c r="A4" s="2">
        <f>+A3+0.1</f>
        <v>0.2</v>
      </c>
      <c r="B4">
        <f>SIN(Sheet2!$L$4+A4*Sheet1!$B$38*0.001)+Sheet1!$B$34</f>
        <v>-0.5078903583237303</v>
      </c>
      <c r="C4">
        <f>Sheet1!$D$9*(B4-$M$4)/(Sheet1!$B$44+$Q$4)</f>
        <v>-0.458261252185875</v>
      </c>
      <c r="D4">
        <f>ATAN(Sheet1!$B$44/(-Sheet1!$B$38*(Sheet1!$A$44/1000000)))</f>
        <v>-1.5707956222786912</v>
      </c>
      <c r="E4">
        <f t="shared" si="0"/>
        <v>-89.99995963419484</v>
      </c>
      <c r="F4">
        <f>-(Sheet1!$D$37*Sheet1!$B$33*SIN(Sheet2!$L$4+0.001*Sheet1!$B$38*A4+E4)-$M$4)/(Sheet1!$B$44+$Q$4)</f>
        <v>-3.600753661275744</v>
      </c>
      <c r="G4">
        <f t="shared" si="1"/>
        <v>-3.600753661275744</v>
      </c>
      <c r="H4">
        <f>+Sheet1!$B$35</f>
        <v>15</v>
      </c>
      <c r="I4">
        <f>+Sheet1!$B$36</f>
        <v>-15</v>
      </c>
      <c r="K4">
        <f>+Sheet1!B35</f>
        <v>15</v>
      </c>
      <c r="L4">
        <f>+Sheet1!B36</f>
        <v>-15</v>
      </c>
      <c r="M4">
        <f>+Sheet1!$B$34</f>
        <v>0</v>
      </c>
      <c r="N4">
        <f>+(Sheet1!B44+Sheet1!D37)/Sheet1!B44</f>
        <v>6.964214711729622</v>
      </c>
      <c r="O4">
        <f>+Sheet1!B38</f>
        <v>1884.9555921538758</v>
      </c>
      <c r="P4">
        <f>(+Sheet1!A44)/1000000</f>
        <v>1.88E-07</v>
      </c>
      <c r="Q4">
        <f>1/(O4*P4)</f>
        <v>2821.8961541116196</v>
      </c>
    </row>
    <row r="5" spans="1:9" ht="12.75">
      <c r="A5" s="2">
        <f>+A4+0.1</f>
        <v>0.30000000000000004</v>
      </c>
      <c r="B5">
        <f>SIN(Sheet2!$L$4+A5*Sheet1!$B$38*0.001)+Sheet1!$B$34</f>
        <v>-0.6603085585162236</v>
      </c>
      <c r="C5">
        <f>Sheet1!$D$9*(B5-$M$4)/(Sheet1!$B$44+$Q$4)</f>
        <v>-0.5957857279539472</v>
      </c>
      <c r="D5">
        <f>ATAN(Sheet1!$B$44/(-Sheet1!$B$38*(Sheet1!$A$44/1000000)))</f>
        <v>-1.5707956222786912</v>
      </c>
      <c r="E5">
        <f t="shared" si="0"/>
        <v>-89.99995963419484</v>
      </c>
      <c r="F5">
        <f>-(Sheet1!$D$37*Sheet1!$B$33*SIN(Sheet2!$L$4+0.001*Sheet1!$B$38*A5+E5)-$M$4)/(Sheet1!$B$44+$Q$4)</f>
        <v>-3.4909111805669157</v>
      </c>
      <c r="G5">
        <f t="shared" si="1"/>
        <v>-3.4909111805669157</v>
      </c>
      <c r="H5">
        <f>+Sheet1!$B$35</f>
        <v>15</v>
      </c>
      <c r="I5">
        <f>+Sheet1!$B$36</f>
        <v>-15</v>
      </c>
    </row>
    <row r="6" spans="1:9" ht="12.75">
      <c r="A6" s="2">
        <f aca="true" t="shared" si="2" ref="A6:A69">+A5+0.1</f>
        <v>0.4</v>
      </c>
      <c r="B6">
        <f>SIN(Sheet2!$L$4+A6*Sheet1!$B$38*0.001)+Sheet1!$B$34</f>
        <v>-0.7893349988313204</v>
      </c>
      <c r="C6">
        <f>Sheet1!$D$9*(B6-$M$4)/(Sheet1!$B$44+$Q$4)</f>
        <v>-0.7122041972846727</v>
      </c>
      <c r="D6">
        <f>ATAN(Sheet1!$B$44/(-Sheet1!$B$38*(Sheet1!$A$44/1000000)))</f>
        <v>-1.5707956222786912</v>
      </c>
      <c r="E6">
        <f t="shared" si="0"/>
        <v>-89.99995963419484</v>
      </c>
      <c r="F6">
        <f>-(Sheet1!$D$37*Sheet1!$B$33*SIN(Sheet2!$L$4+0.001*Sheet1!$B$38*A6+E6)-$M$4)/(Sheet1!$B$44+$Q$4)</f>
        <v>-3.2574014309184776</v>
      </c>
      <c r="G6">
        <f t="shared" si="1"/>
        <v>-3.2574014309184776</v>
      </c>
      <c r="H6">
        <f>+Sheet1!$B$35</f>
        <v>15</v>
      </c>
      <c r="I6">
        <f>+Sheet1!$B$36</f>
        <v>-15</v>
      </c>
    </row>
    <row r="7" spans="1:15" ht="12.75">
      <c r="A7" s="2">
        <f t="shared" si="2"/>
        <v>0.5</v>
      </c>
      <c r="B7">
        <f>SIN(Sheet2!$L$4+A7*Sheet1!$B$38*0.001)+Sheet1!$B$34</f>
        <v>-0.890398853295685</v>
      </c>
      <c r="C7">
        <f>Sheet1!$D$9*(B7-$M$4)/(Sheet1!$B$44+$Q$4)</f>
        <v>-0.8033924778624472</v>
      </c>
      <c r="D7">
        <f>ATAN(Sheet1!$B$44/(-Sheet1!$B$38*(Sheet1!$A$44/1000000)))</f>
        <v>-1.5707956222786912</v>
      </c>
      <c r="E7">
        <f t="shared" si="0"/>
        <v>-89.99995963419484</v>
      </c>
      <c r="F7">
        <f>-(Sheet1!$D$37*Sheet1!$B$33*SIN(Sheet2!$L$4+0.001*Sheet1!$B$38*A7+E7)-$M$4)/(Sheet1!$B$44+$Q$4)</f>
        <v>-2.9084966116263478</v>
      </c>
      <c r="G7">
        <f t="shared" si="1"/>
        <v>-2.9084966116263478</v>
      </c>
      <c r="H7">
        <f>+Sheet1!$B$35</f>
        <v>15</v>
      </c>
      <c r="I7">
        <f>+Sheet1!$B$36</f>
        <v>-15</v>
      </c>
      <c r="K7" s="5"/>
      <c r="L7" s="5"/>
      <c r="M7" s="5"/>
      <c r="N7" s="5"/>
      <c r="O7" s="5"/>
    </row>
    <row r="8" spans="1:15" ht="12.75">
      <c r="A8" s="2">
        <f t="shared" si="2"/>
        <v>0.6</v>
      </c>
      <c r="B8">
        <f>SIN(Sheet2!$L$4+A8*Sheet1!$B$38*0.001)+Sheet1!$B$34</f>
        <v>-0.9599198844802633</v>
      </c>
      <c r="C8">
        <f>Sheet1!$D$9*(B8-$M$4)/(Sheet1!$B$44+$Q$4)</f>
        <v>-0.8661201793865451</v>
      </c>
      <c r="D8">
        <f>ATAN(Sheet1!$B$44/(-Sheet1!$B$38*(Sheet1!$A$44/1000000)))</f>
        <v>-1.5707956222786912</v>
      </c>
      <c r="E8">
        <f t="shared" si="0"/>
        <v>-89.99995963419484</v>
      </c>
      <c r="F8">
        <f>-(Sheet1!$D$37*Sheet1!$B$33*SIN(Sheet2!$L$4+0.001*Sheet1!$B$38*A8+E8)-$M$4)/(Sheet1!$B$44+$Q$4)</f>
        <v>-2.456556849857772</v>
      </c>
      <c r="G8">
        <f t="shared" si="1"/>
        <v>-2.456556849857772</v>
      </c>
      <c r="H8">
        <f>+Sheet1!$B$35</f>
        <v>15</v>
      </c>
      <c r="I8">
        <f>+Sheet1!$B$36</f>
        <v>-15</v>
      </c>
      <c r="K8" s="5"/>
      <c r="L8" s="5"/>
      <c r="M8" s="5"/>
      <c r="N8" s="5"/>
      <c r="O8" s="5"/>
    </row>
    <row r="9" spans="1:9" ht="12.75">
      <c r="A9" s="2">
        <f t="shared" si="2"/>
        <v>0.7</v>
      </c>
      <c r="B9">
        <f>SIN(Sheet2!$L$4+A9*Sheet1!$B$38*0.001)+Sheet1!$B$34</f>
        <v>-0.9954352751961533</v>
      </c>
      <c r="C9">
        <f>Sheet1!$D$9*(B9-$M$4)/(Sheet1!$B$44+$Q$4)</f>
        <v>-0.8981651417580505</v>
      </c>
      <c r="D9">
        <f>ATAN(Sheet1!$B$44/(-Sheet1!$B$38*(Sheet1!$A$44/1000000)))</f>
        <v>-1.5707956222786912</v>
      </c>
      <c r="E9">
        <f t="shared" si="0"/>
        <v>-89.99995963419484</v>
      </c>
      <c r="F9">
        <f>-(Sheet1!$D$37*Sheet1!$B$33*SIN(Sheet2!$L$4+0.001*Sheet1!$B$38*A9+E9)-$M$4)/(Sheet1!$B$44+$Q$4)</f>
        <v>-1.9175923369846812</v>
      </c>
      <c r="G9">
        <f t="shared" si="1"/>
        <v>-1.9175923369846812</v>
      </c>
      <c r="H9">
        <f>+Sheet1!$B$35</f>
        <v>15</v>
      </c>
      <c r="I9">
        <f>+Sheet1!$B$36</f>
        <v>-15</v>
      </c>
    </row>
    <row r="10" spans="1:16" ht="12.75">
      <c r="A10" s="2">
        <f t="shared" si="2"/>
        <v>0.7999999999999999</v>
      </c>
      <c r="B10">
        <f>SIN(Sheet2!$L$4+A10*Sheet1!$B$38*0.001)+Sheet1!$B$34</f>
        <v>-0.995686875021307</v>
      </c>
      <c r="C10">
        <f>Sheet1!$D$9*(B10-$M$4)/(Sheet1!$B$44+$Q$4)</f>
        <v>-0.8983921562091719</v>
      </c>
      <c r="D10">
        <f>ATAN(Sheet1!$B$44/(-Sheet1!$B$38*(Sheet1!$A$44/1000000)))</f>
        <v>-1.5707956222786912</v>
      </c>
      <c r="E10">
        <f t="shared" si="0"/>
        <v>-89.99995963419484</v>
      </c>
      <c r="F10">
        <f>-(Sheet1!$D$37*Sheet1!$B$33*SIN(Sheet2!$L$4+0.001*Sheet1!$B$38*A10+E10)-$M$4)/(Sheet1!$B$44+$Q$4)</f>
        <v>-1.310696159572484</v>
      </c>
      <c r="G10">
        <f t="shared" si="1"/>
        <v>-1.310696159572484</v>
      </c>
      <c r="H10">
        <f>+Sheet1!$B$35</f>
        <v>15</v>
      </c>
      <c r="I10">
        <f>+Sheet1!$B$36</f>
        <v>-15</v>
      </c>
      <c r="K10" s="50" t="s">
        <v>12</v>
      </c>
      <c r="L10" s="50"/>
      <c r="M10" s="50"/>
      <c r="N10" s="50"/>
      <c r="O10" s="50"/>
      <c r="P10" s="50"/>
    </row>
    <row r="11" spans="1:16" ht="12.75">
      <c r="A11" s="2">
        <f t="shared" si="2"/>
        <v>0.8999999999999999</v>
      </c>
      <c r="B11">
        <f>SIN(Sheet2!$L$4+A11*Sheet1!$B$38*0.001)+Sheet1!$B$34</f>
        <v>-0.9606657709064854</v>
      </c>
      <c r="C11">
        <f>Sheet1!$D$9*(B11-$M$4)/(Sheet1!$B$44+$Q$4)</f>
        <v>-0.866793180639802</v>
      </c>
      <c r="D11">
        <f>ATAN(Sheet1!$B$44/(-Sheet1!$B$38*(Sheet1!$A$44/1000000)))</f>
        <v>-1.5707956222786912</v>
      </c>
      <c r="E11">
        <f t="shared" si="0"/>
        <v>-89.99995963419484</v>
      </c>
      <c r="F11">
        <f>-(Sheet1!$D$37*Sheet1!$B$33*SIN(Sheet2!$L$4+0.001*Sheet1!$B$38*A11+E11)-$M$4)/(Sheet1!$B$44+$Q$4)</f>
        <v>-0.6573679172694389</v>
      </c>
      <c r="G11">
        <f t="shared" si="1"/>
        <v>-0.6573679172694389</v>
      </c>
      <c r="H11">
        <f>+Sheet1!$B$35</f>
        <v>15</v>
      </c>
      <c r="I11">
        <f>+Sheet1!$B$36</f>
        <v>-15</v>
      </c>
      <c r="K11" s="50"/>
      <c r="L11" s="50"/>
      <c r="M11" s="50"/>
      <c r="N11" s="50"/>
      <c r="O11" s="50"/>
      <c r="P11" s="50"/>
    </row>
    <row r="12" spans="1:9" ht="12.75">
      <c r="A12" s="2">
        <f t="shared" si="2"/>
        <v>0.9999999999999999</v>
      </c>
      <c r="B12">
        <f>SIN(Sheet2!$L$4+A12*Sheet1!$B$38*0.001)+Sheet1!$B$34</f>
        <v>-0.8916126029244703</v>
      </c>
      <c r="C12">
        <f>Sheet1!$D$9*(B12-$M$4)/(Sheet1!$B$44+$Q$4)</f>
        <v>-0.8044876245129231</v>
      </c>
      <c r="D12">
        <f>ATAN(Sheet1!$B$44/(-Sheet1!$B$38*(Sheet1!$A$44/1000000)))</f>
        <v>-1.5707956222786912</v>
      </c>
      <c r="E12">
        <f t="shared" si="0"/>
        <v>-89.99995963419484</v>
      </c>
      <c r="F12">
        <f>-(Sheet1!$D$37*Sheet1!$B$33*SIN(Sheet2!$L$4+0.001*Sheet1!$B$38*A12+E12)-$M$4)/(Sheet1!$B$44+$Q$4)</f>
        <v>0.01924791122880402</v>
      </c>
      <c r="G12">
        <f t="shared" si="1"/>
        <v>0.01924791122880402</v>
      </c>
      <c r="H12">
        <f>+Sheet1!$B$35</f>
        <v>15</v>
      </c>
      <c r="I12">
        <f>+Sheet1!$B$36</f>
        <v>-15</v>
      </c>
    </row>
    <row r="13" spans="1:9" ht="12.75">
      <c r="A13" s="2">
        <f t="shared" si="2"/>
        <v>1.0999999999999999</v>
      </c>
      <c r="B13">
        <f>SIN(Sheet2!$L$4+A13*Sheet1!$B$38*0.001)+Sheet1!$B$34</f>
        <v>-0.7909736139769632</v>
      </c>
      <c r="C13">
        <f>Sheet1!$D$9*(B13-$M$4)/(Sheet1!$B$44+$Q$4)</f>
        <v>-0.7136826932162973</v>
      </c>
      <c r="D13">
        <f>ATAN(Sheet1!$B$44/(-Sheet1!$B$38*(Sheet1!$A$44/1000000)))</f>
        <v>-1.5707956222786912</v>
      </c>
      <c r="E13">
        <f t="shared" si="0"/>
        <v>-89.99995963419484</v>
      </c>
      <c r="F13">
        <f>-(Sheet1!$D$37*Sheet1!$B$33*SIN(Sheet2!$L$4+0.001*Sheet1!$B$38*A13+E13)-$M$4)/(Sheet1!$B$44+$Q$4)</f>
        <v>0.6951818728757616</v>
      </c>
      <c r="G13">
        <f t="shared" si="1"/>
        <v>0.6951818728757616</v>
      </c>
      <c r="H13">
        <f>+Sheet1!$B$35</f>
        <v>15</v>
      </c>
      <c r="I13">
        <f>+Sheet1!$B$36</f>
        <v>-15</v>
      </c>
    </row>
    <row r="14" spans="1:9" ht="12.75">
      <c r="A14" s="2">
        <f t="shared" si="2"/>
        <v>1.2</v>
      </c>
      <c r="B14">
        <f>SIN(Sheet2!$L$4+A14*Sheet1!$B$38*0.001)+Sheet1!$B$34</f>
        <v>-0.6623139904202702</v>
      </c>
      <c r="C14">
        <f>Sheet1!$D$9*(B14-$M$4)/(Sheet1!$B$44+$Q$4)</f>
        <v>-0.5975951967112496</v>
      </c>
      <c r="D14">
        <f>ATAN(Sheet1!$B$44/(-Sheet1!$B$38*(Sheet1!$A$44/1000000)))</f>
        <v>-1.5707956222786912</v>
      </c>
      <c r="E14">
        <f t="shared" si="0"/>
        <v>-89.99995963419484</v>
      </c>
      <c r="F14">
        <f>-(Sheet1!$D$37*Sheet1!$B$33*SIN(Sheet2!$L$4+0.001*Sheet1!$B$38*A14+E14)-$M$4)/(Sheet1!$B$44+$Q$4)</f>
        <v>1.3464886700984013</v>
      </c>
      <c r="G14">
        <f t="shared" si="1"/>
        <v>1.3464886700984013</v>
      </c>
      <c r="H14">
        <f>+Sheet1!$B$35</f>
        <v>15</v>
      </c>
      <c r="I14">
        <f>+Sheet1!$B$36</f>
        <v>-15</v>
      </c>
    </row>
    <row r="15" spans="1:9" ht="12.75">
      <c r="A15" s="2">
        <f t="shared" si="2"/>
        <v>1.3</v>
      </c>
      <c r="B15">
        <f>SIN(Sheet2!$L$4+A15*Sheet1!$B$38*0.001)+Sheet1!$B$34</f>
        <v>-0.5101915635611863</v>
      </c>
      <c r="C15">
        <f>Sheet1!$D$9*(B15-$M$4)/(Sheet1!$B$44+$Q$4)</f>
        <v>-0.46033759243603023</v>
      </c>
      <c r="D15">
        <f>ATAN(Sheet1!$B$44/(-Sheet1!$B$38*(Sheet1!$A$44/1000000)))</f>
        <v>-1.5707956222786912</v>
      </c>
      <c r="E15">
        <f t="shared" si="0"/>
        <v>-89.99995963419484</v>
      </c>
      <c r="F15">
        <f>-(Sheet1!$D$37*Sheet1!$B$33*SIN(Sheet2!$L$4+0.001*Sheet1!$B$38*A15+E15)-$M$4)/(Sheet1!$B$44+$Q$4)</f>
        <v>1.9500954349008075</v>
      </c>
      <c r="G15">
        <f t="shared" si="1"/>
        <v>1.9500954349008075</v>
      </c>
      <c r="H15">
        <f>+Sheet1!$B$35</f>
        <v>15</v>
      </c>
      <c r="I15">
        <f>+Sheet1!$B$36</f>
        <v>-15</v>
      </c>
    </row>
    <row r="16" spans="1:15" ht="12.75">
      <c r="A16" s="2">
        <f t="shared" si="2"/>
        <v>1.4000000000000001</v>
      </c>
      <c r="B16">
        <f>SIN(Sheet2!$L$4+A16*Sheet1!$B$38*0.001)+Sheet1!$B$34</f>
        <v>-0.33999534621069477</v>
      </c>
      <c r="C16">
        <f>Sheet1!$D$9*(B16-$M$4)/(Sheet1!$B$44+$Q$4)</f>
        <v>-0.3067722994508425</v>
      </c>
      <c r="D16">
        <f>ATAN(Sheet1!$B$44/(-Sheet1!$B$38*(Sheet1!$A$44/1000000)))</f>
        <v>-1.5707956222786912</v>
      </c>
      <c r="E16">
        <f t="shared" si="0"/>
        <v>-89.99995963419484</v>
      </c>
      <c r="F16">
        <f>-(Sheet1!$D$37*Sheet1!$B$33*SIN(Sheet2!$L$4+0.001*Sheet1!$B$38*A16+E16)-$M$4)/(Sheet1!$B$44+$Q$4)</f>
        <v>2.4846190967160786</v>
      </c>
      <c r="G16">
        <f t="shared" si="1"/>
        <v>2.4846190967160786</v>
      </c>
      <c r="H16">
        <f>+Sheet1!$B$35</f>
        <v>15</v>
      </c>
      <c r="I16">
        <f>+Sheet1!$B$36</f>
        <v>-15</v>
      </c>
      <c r="M16" s="1"/>
      <c r="N16" s="1"/>
      <c r="O16" s="1"/>
    </row>
    <row r="17" spans="1:9" ht="12.75">
      <c r="A17" s="2">
        <f t="shared" si="2"/>
        <v>1.5000000000000002</v>
      </c>
      <c r="B17">
        <f>SIN(Sheet2!$L$4+A17*Sheet1!$B$38*0.001)+Sheet1!$B$34</f>
        <v>-0.15775462421853068</v>
      </c>
      <c r="C17">
        <f>Sheet1!$D$9*(B17-$M$4)/(Sheet1!$B$44+$Q$4)</f>
        <v>-0.14233944481855362</v>
      </c>
      <c r="D17">
        <f>ATAN(Sheet1!$B$44/(-Sheet1!$B$38*(Sheet1!$A$44/1000000)))</f>
        <v>-1.5707956222786912</v>
      </c>
      <c r="E17">
        <f t="shared" si="0"/>
        <v>-89.99995963419484</v>
      </c>
      <c r="F17">
        <f>-(Sheet1!$D$37*Sheet1!$B$33*SIN(Sheet2!$L$4+0.001*Sheet1!$B$38*A17+E17)-$M$4)/(Sheet1!$B$44+$Q$4)</f>
        <v>2.9311238883417388</v>
      </c>
      <c r="G17">
        <f t="shared" si="1"/>
        <v>2.9311238883417388</v>
      </c>
      <c r="H17">
        <f>+Sheet1!$B$35</f>
        <v>15</v>
      </c>
      <c r="I17">
        <f>+Sheet1!$B$36</f>
        <v>-15</v>
      </c>
    </row>
    <row r="18" spans="1:13" ht="12.75">
      <c r="A18" s="2">
        <f t="shared" si="2"/>
        <v>1.6000000000000003</v>
      </c>
      <c r="B18">
        <f>SIN(Sheet2!$L$4+A18*Sheet1!$B$38*0.001)+Sheet1!$B$34</f>
        <v>0.030074633983978718</v>
      </c>
      <c r="C18">
        <f>Sheet1!$D$9*(B18-$M$4)/(Sheet1!$B$44+$Q$4)</f>
        <v>0.02713585560871242</v>
      </c>
      <c r="D18">
        <f>ATAN(Sheet1!$B$44/(-Sheet1!$B$38*(Sheet1!$A$44/1000000)))</f>
        <v>-1.5707956222786912</v>
      </c>
      <c r="E18">
        <f t="shared" si="0"/>
        <v>-89.99995963419484</v>
      </c>
      <c r="F18">
        <f>-(Sheet1!$D$37*Sheet1!$B$33*SIN(Sheet2!$L$4+0.001*Sheet1!$B$38*A18+E18)-$M$4)/(Sheet1!$B$44+$Q$4)</f>
        <v>3.2737921549326923</v>
      </c>
      <c r="G18">
        <f t="shared" si="1"/>
        <v>3.2737921549326923</v>
      </c>
      <c r="H18">
        <f>+Sheet1!$B$35</f>
        <v>15</v>
      </c>
      <c r="I18">
        <f>+Sheet1!$B$36</f>
        <v>-15</v>
      </c>
      <c r="M18" s="3"/>
    </row>
    <row r="19" spans="1:9" ht="12.75">
      <c r="A19" s="2">
        <f t="shared" si="2"/>
        <v>1.7000000000000004</v>
      </c>
      <c r="B19">
        <f>SIN(Sheet2!$L$4+A19*Sheet1!$B$38*0.001)+Sheet1!$B$34</f>
        <v>0.2168384832841327</v>
      </c>
      <c r="C19">
        <f>Sheet1!$D$9*(B19-$M$4)/(Sheet1!$B$44+$Q$4)</f>
        <v>0.19564985482267178</v>
      </c>
      <c r="D19">
        <f>ATAN(Sheet1!$B$44/(-Sheet1!$B$38*(Sheet1!$A$44/1000000)))</f>
        <v>-1.5707956222786912</v>
      </c>
      <c r="E19">
        <f t="shared" si="0"/>
        <v>-89.99995963419484</v>
      </c>
      <c r="F19">
        <f>-(Sheet1!$D$37*Sheet1!$B$33*SIN(Sheet2!$L$4+0.001*Sheet1!$B$38*A19+E19)-$M$4)/(Sheet1!$B$44+$Q$4)</f>
        <v>3.500484702310192</v>
      </c>
      <c r="G19">
        <f t="shared" si="1"/>
        <v>3.500484702310192</v>
      </c>
      <c r="H19">
        <f>+Sheet1!$B$35</f>
        <v>15</v>
      </c>
      <c r="I19">
        <f>+Sheet1!$B$36</f>
        <v>-15</v>
      </c>
    </row>
    <row r="20" spans="1:9" ht="12.75">
      <c r="A20" s="2">
        <f t="shared" si="2"/>
        <v>1.8000000000000005</v>
      </c>
      <c r="B20">
        <f>SIN(Sheet2!$L$4+A20*Sheet1!$B$38*0.001)+Sheet1!$B$34</f>
        <v>0.39592072121070626</v>
      </c>
      <c r="C20">
        <f>Sheet1!$D$9*(B20-$M$4)/(Sheet1!$B$44+$Q$4)</f>
        <v>0.3572328603897337</v>
      </c>
      <c r="D20">
        <f>ATAN(Sheet1!$B$44/(-Sheet1!$B$38*(Sheet1!$A$44/1000000)))</f>
        <v>-1.5707956222786912</v>
      </c>
      <c r="E20">
        <f t="shared" si="0"/>
        <v>-89.99995963419484</v>
      </c>
      <c r="F20">
        <f>-(Sheet1!$D$37*Sheet1!$B$33*SIN(Sheet2!$L$4+0.001*Sheet1!$B$38*A20+E20)-$M$4)/(Sheet1!$B$44+$Q$4)</f>
        <v>3.603170833967559</v>
      </c>
      <c r="G20">
        <f t="shared" si="1"/>
        <v>3.603170833967559</v>
      </c>
      <c r="H20">
        <f>+Sheet1!$B$35</f>
        <v>15</v>
      </c>
      <c r="I20">
        <f>+Sheet1!$B$36</f>
        <v>-15</v>
      </c>
    </row>
    <row r="21" spans="1:9" ht="12.75">
      <c r="A21" s="2">
        <f t="shared" si="2"/>
        <v>1.9000000000000006</v>
      </c>
      <c r="B21">
        <f>SIN(Sheet2!$L$4+A21*Sheet1!$B$38*0.001)+Sheet1!$B$34</f>
        <v>0.5609772702050366</v>
      </c>
      <c r="C21">
        <f>Sheet1!$D$9*(B21-$M$4)/(Sheet1!$B$44+$Q$4)</f>
        <v>0.5061607137816829</v>
      </c>
      <c r="D21">
        <f>ATAN(Sheet1!$B$44/(-Sheet1!$B$38*(Sheet1!$A$44/1000000)))</f>
        <v>-1.5707956222786912</v>
      </c>
      <c r="E21">
        <f t="shared" si="0"/>
        <v>-89.99995963419484</v>
      </c>
      <c r="F21">
        <f>-(Sheet1!$D$37*Sheet1!$B$33*SIN(Sheet2!$L$4+0.001*Sheet1!$B$38*A21+E21)-$M$4)/(Sheet1!$B$44+$Q$4)</f>
        <v>3.5782128424973747</v>
      </c>
      <c r="G21">
        <f t="shared" si="1"/>
        <v>3.5782128424973747</v>
      </c>
      <c r="H21">
        <f>+Sheet1!$B$35</f>
        <v>15</v>
      </c>
      <c r="I21">
        <f>+Sheet1!$B$36</f>
        <v>-15</v>
      </c>
    </row>
    <row r="22" spans="1:9" ht="12.75">
      <c r="A22" s="2">
        <f t="shared" si="2"/>
        <v>2.0000000000000004</v>
      </c>
      <c r="B22">
        <f>SIN(Sheet2!$L$4+A22*Sheet1!$B$38*0.001)+Sheet1!$B$34</f>
        <v>0.7061609197312849</v>
      </c>
      <c r="C22">
        <f>Sheet1!$D$9*(B22-$M$4)/(Sheet1!$B$44+$Q$4)</f>
        <v>0.6371575715452361</v>
      </c>
      <c r="D22">
        <f>ATAN(Sheet1!$B$44/(-Sheet1!$B$38*(Sheet1!$A$44/1000000)))</f>
        <v>-1.5707956222786912</v>
      </c>
      <c r="E22">
        <f t="shared" si="0"/>
        <v>-89.99995963419484</v>
      </c>
      <c r="F22">
        <f>-(Sheet1!$D$37*Sheet1!$B$33*SIN(Sheet2!$L$4+0.001*Sheet1!$B$38*A22+E22)-$M$4)/(Sheet1!$B$44+$Q$4)</f>
        <v>3.426494877190126</v>
      </c>
      <c r="G22">
        <f t="shared" si="1"/>
        <v>3.426494877190126</v>
      </c>
      <c r="H22">
        <f>+Sheet1!$B$35</f>
        <v>15</v>
      </c>
      <c r="I22">
        <f>+Sheet1!$B$36</f>
        <v>-15</v>
      </c>
    </row>
    <row r="23" spans="1:9" ht="12.75">
      <c r="A23" s="2">
        <f t="shared" si="2"/>
        <v>2.1000000000000005</v>
      </c>
      <c r="B23">
        <f>SIN(Sheet2!$L$4+A23*Sheet1!$B$38*0.001)+Sheet1!$B$34</f>
        <v>0.8263284666247251</v>
      </c>
      <c r="C23">
        <f>Sheet1!$D$9*(B23-$M$4)/(Sheet1!$B$44+$Q$4)</f>
        <v>0.7455828046865832</v>
      </c>
      <c r="D23">
        <f>ATAN(Sheet1!$B$44/(-Sheet1!$B$38*(Sheet1!$A$44/1000000)))</f>
        <v>-1.5707956222786912</v>
      </c>
      <c r="E23">
        <f t="shared" si="0"/>
        <v>-89.99995963419484</v>
      </c>
      <c r="F23">
        <f>-(Sheet1!$D$37*Sheet1!$B$33*SIN(Sheet2!$L$4+0.001*Sheet1!$B$38*A23+E23)-$M$4)/(Sheet1!$B$44+$Q$4)</f>
        <v>3.1533916226046483</v>
      </c>
      <c r="G23">
        <f t="shared" si="1"/>
        <v>3.1533916226046483</v>
      </c>
      <c r="H23">
        <f>+Sheet1!$B$35</f>
        <v>15</v>
      </c>
      <c r="I23">
        <f>+Sheet1!$B$36</f>
        <v>-15</v>
      </c>
    </row>
    <row r="24" spans="1:9" ht="12.75">
      <c r="A24" s="2">
        <f t="shared" si="2"/>
        <v>2.2000000000000006</v>
      </c>
      <c r="B24">
        <f>SIN(Sheet2!$L$4+A24*Sheet1!$B$38*0.001)+Sheet1!$B$34</f>
        <v>0.9172229156280249</v>
      </c>
      <c r="C24">
        <f>Sheet1!$D$9*(B24-$M$4)/(Sheet1!$B$44+$Q$4)</f>
        <v>0.8275953952671025</v>
      </c>
      <c r="D24">
        <f>ATAN(Sheet1!$B$44/(-Sheet1!$B$38*(Sheet1!$A$44/1000000)))</f>
        <v>-1.5707956222786912</v>
      </c>
      <c r="E24">
        <f t="shared" si="0"/>
        <v>-89.99995963419484</v>
      </c>
      <c r="F24">
        <f>-(Sheet1!$D$37*Sheet1!$B$33*SIN(Sheet2!$L$4+0.001*Sheet1!$B$38*A24+E24)-$M$4)/(Sheet1!$B$44+$Q$4)</f>
        <v>2.7685778976882607</v>
      </c>
      <c r="G24">
        <f t="shared" si="1"/>
        <v>2.7685778976882607</v>
      </c>
      <c r="H24">
        <f>+Sheet1!$B$35</f>
        <v>15</v>
      </c>
      <c r="I24">
        <f>+Sheet1!$B$36</f>
        <v>-15</v>
      </c>
    </row>
    <row r="25" spans="1:9" ht="12.75">
      <c r="A25" s="2">
        <f t="shared" si="2"/>
        <v>2.3000000000000007</v>
      </c>
      <c r="B25">
        <f>SIN(Sheet2!$L$4+A25*Sheet1!$B$38*0.001)+Sheet1!$B$34</f>
        <v>0.9756242855704887</v>
      </c>
      <c r="C25">
        <f>Sheet1!$D$9*(B25-$M$4)/(Sheet1!$B$44+$Q$4)</f>
        <v>0.8802900063787101</v>
      </c>
      <c r="D25">
        <f>ATAN(Sheet1!$B$44/(-Sheet1!$B$38*(Sheet1!$A$44/1000000)))</f>
        <v>-1.5707956222786912</v>
      </c>
      <c r="E25">
        <f t="shared" si="0"/>
        <v>-89.99995963419484</v>
      </c>
      <c r="F25">
        <f>-(Sheet1!$D$37*Sheet1!$B$33*SIN(Sheet2!$L$4+0.001*Sheet1!$B$38*A25+E25)-$M$4)/(Sheet1!$B$44+$Q$4)</f>
        <v>2.2856859204922495</v>
      </c>
      <c r="G25">
        <f t="shared" si="1"/>
        <v>2.2856859204922495</v>
      </c>
      <c r="H25">
        <f>+Sheet1!$B$35</f>
        <v>15</v>
      </c>
      <c r="I25">
        <f>+Sheet1!$B$36</f>
        <v>-15</v>
      </c>
    </row>
    <row r="26" spans="1:9" ht="12.75">
      <c r="A26" s="2">
        <f t="shared" si="2"/>
        <v>2.400000000000001</v>
      </c>
      <c r="B26">
        <f>SIN(Sheet2!$L$4+A26*Sheet1!$B$38*0.001)+Sheet1!$B$34</f>
        <v>0.9994636788063239</v>
      </c>
      <c r="C26">
        <f>Sheet1!$D$9*(B26-$M$4)/(Sheet1!$B$44+$Q$4)</f>
        <v>0.9017999051522598</v>
      </c>
      <c r="D26">
        <f>ATAN(Sheet1!$B$44/(-Sheet1!$B$38*(Sheet1!$A$44/1000000)))</f>
        <v>-1.5707956222786912</v>
      </c>
      <c r="E26">
        <f t="shared" si="0"/>
        <v>-89.99995963419484</v>
      </c>
      <c r="F26">
        <f>-(Sheet1!$D$37*Sheet1!$B$33*SIN(Sheet2!$L$4+0.001*Sheet1!$B$38*A26+E26)-$M$4)/(Sheet1!$B$44+$Q$4)</f>
        <v>1.7218223800508727</v>
      </c>
      <c r="G26">
        <f t="shared" si="1"/>
        <v>1.7218223800508727</v>
      </c>
      <c r="H26">
        <f>+Sheet1!$B$35</f>
        <v>15</v>
      </c>
      <c r="I26">
        <f>+Sheet1!$B$36</f>
        <v>-15</v>
      </c>
    </row>
    <row r="27" spans="1:9" ht="12.75">
      <c r="A27" s="2">
        <f t="shared" si="2"/>
        <v>2.500000000000001</v>
      </c>
      <c r="B27">
        <f>SIN(Sheet2!$L$4+A27*Sheet1!$B$38*0.001)+Sheet1!$B$34</f>
        <v>0.9878965729452033</v>
      </c>
      <c r="C27">
        <f>Sheet1!$D$9*(B27-$M$4)/(Sheet1!$B$44+$Q$4)</f>
        <v>0.8913630927001025</v>
      </c>
      <c r="D27">
        <f>ATAN(Sheet1!$B$44/(-Sheet1!$B$38*(Sheet1!$A$44/1000000)))</f>
        <v>-1.5707956222786912</v>
      </c>
      <c r="E27">
        <f t="shared" si="0"/>
        <v>-89.99995963419484</v>
      </c>
      <c r="F27">
        <f>-(Sheet1!$D$37*Sheet1!$B$33*SIN(Sheet2!$L$4+0.001*Sheet1!$B$38*A27+E27)-$M$4)/(Sheet1!$B$44+$Q$4)</f>
        <v>1.0969624233943427</v>
      </c>
      <c r="G27">
        <f t="shared" si="1"/>
        <v>1.0969624233943427</v>
      </c>
      <c r="H27">
        <f>+Sheet1!$B$35</f>
        <v>15</v>
      </c>
      <c r="I27">
        <f>+Sheet1!$B$36</f>
        <v>-15</v>
      </c>
    </row>
    <row r="28" spans="1:9" ht="12.75">
      <c r="A28" s="2">
        <f t="shared" si="2"/>
        <v>2.600000000000001</v>
      </c>
      <c r="B28">
        <f>SIN(Sheet2!$L$4+A28*Sheet1!$B$38*0.001)+Sheet1!$B$34</f>
        <v>0.9413327384789473</v>
      </c>
      <c r="C28">
        <f>Sheet1!$D$9*(B28-$M$4)/(Sheet1!$B$44+$Q$4)</f>
        <v>0.8493492983065473</v>
      </c>
      <c r="D28">
        <f>ATAN(Sheet1!$B$44/(-Sheet1!$B$38*(Sheet1!$A$44/1000000)))</f>
        <v>-1.5707956222786912</v>
      </c>
      <c r="E28">
        <f t="shared" si="0"/>
        <v>-89.99995963419484</v>
      </c>
      <c r="F28">
        <f>-(Sheet1!$D$37*Sheet1!$B$33*SIN(Sheet2!$L$4+0.001*Sheet1!$B$38*A28+E28)-$M$4)/(Sheet1!$B$44+$Q$4)</f>
        <v>0.4332420260066424</v>
      </c>
      <c r="G28">
        <f t="shared" si="1"/>
        <v>0.4332420260066424</v>
      </c>
      <c r="H28">
        <f>+Sheet1!$B$35</f>
        <v>15</v>
      </c>
      <c r="I28">
        <f>+Sheet1!$B$36</f>
        <v>-15</v>
      </c>
    </row>
    <row r="29" spans="1:9" ht="12.75">
      <c r="A29" s="2">
        <f t="shared" si="2"/>
        <v>2.700000000000001</v>
      </c>
      <c r="B29">
        <f>SIN(Sheet2!$L$4+A29*Sheet1!$B$38*0.001)+Sheet1!$B$34</f>
        <v>0.8614217224575862</v>
      </c>
      <c r="C29">
        <f>Sheet1!$D$9*(B29-$M$4)/(Sheet1!$B$44+$Q$4)</f>
        <v>0.7772468815836594</v>
      </c>
      <c r="D29">
        <f>ATAN(Sheet1!$B$44/(-Sheet1!$B$38*(Sheet1!$A$44/1000000)))</f>
        <v>-1.5707956222786912</v>
      </c>
      <c r="E29">
        <f t="shared" si="0"/>
        <v>-89.99995963419484</v>
      </c>
      <c r="F29">
        <f>-(Sheet1!$D$37*Sheet1!$B$33*SIN(Sheet2!$L$4+0.001*Sheet1!$B$38*A29+E29)-$M$4)/(Sheet1!$B$44+$Q$4)</f>
        <v>-0.24582618614205823</v>
      </c>
      <c r="G29">
        <f t="shared" si="1"/>
        <v>-0.24582618614205823</v>
      </c>
      <c r="H29">
        <f>+Sheet1!$B$35</f>
        <v>15</v>
      </c>
      <c r="I29">
        <f>+Sheet1!$B$36</f>
        <v>-15</v>
      </c>
    </row>
    <row r="30" spans="1:9" ht="12.75">
      <c r="A30" s="2">
        <f t="shared" si="2"/>
        <v>2.800000000000001</v>
      </c>
      <c r="B30">
        <f>SIN(Sheet2!$L$4+A30*Sheet1!$B$38*0.001)+Sheet1!$B$34</f>
        <v>0.7509944124627218</v>
      </c>
      <c r="C30">
        <f>Sheet1!$D$9*(B30-$M$4)/(Sheet1!$B$44+$Q$4)</f>
        <v>0.6776101065899729</v>
      </c>
      <c r="D30">
        <f>ATAN(Sheet1!$B$44/(-Sheet1!$B$38*(Sheet1!$A$44/1000000)))</f>
        <v>-1.5707956222786912</v>
      </c>
      <c r="E30">
        <f t="shared" si="0"/>
        <v>-89.99995963419484</v>
      </c>
      <c r="F30">
        <f>-(Sheet1!$D$37*Sheet1!$B$33*SIN(Sheet2!$L$4+0.001*Sheet1!$B$38*A30+E30)-$M$4)/(Sheet1!$B$44+$Q$4)</f>
        <v>-0.9161858830918442</v>
      </c>
      <c r="G30">
        <f t="shared" si="1"/>
        <v>-0.9161858830918442</v>
      </c>
      <c r="H30">
        <f>+Sheet1!$B$35</f>
        <v>15</v>
      </c>
      <c r="I30">
        <f>+Sheet1!$B$36</f>
        <v>-15</v>
      </c>
    </row>
    <row r="31" spans="1:9" ht="12.75">
      <c r="A31" s="2">
        <f t="shared" si="2"/>
        <v>2.9000000000000012</v>
      </c>
      <c r="B31">
        <f>SIN(Sheet2!$L$4+A31*Sheet1!$B$38*0.001)+Sheet1!$B$34</f>
        <v>0.6139627510036317</v>
      </c>
      <c r="C31">
        <f>Sheet1!$D$9*(B31-$M$4)/(Sheet1!$B$44+$Q$4)</f>
        <v>0.5539686557528081</v>
      </c>
      <c r="D31">
        <f>ATAN(Sheet1!$B$44/(-Sheet1!$B$38*(Sheet1!$A$44/1000000)))</f>
        <v>-1.5707956222786912</v>
      </c>
      <c r="E31">
        <f t="shared" si="0"/>
        <v>-89.99995963419484</v>
      </c>
      <c r="F31">
        <f>-(Sheet1!$D$37*Sheet1!$B$33*SIN(Sheet2!$L$4+0.001*Sheet1!$B$38*A31+E31)-$M$4)/(Sheet1!$B$44+$Q$4)</f>
        <v>-1.5540892383752927</v>
      </c>
      <c r="G31">
        <f t="shared" si="1"/>
        <v>-1.5540892383752927</v>
      </c>
      <c r="H31">
        <f>+Sheet1!$B$35</f>
        <v>15</v>
      </c>
      <c r="I31">
        <f>+Sheet1!$B$36</f>
        <v>-15</v>
      </c>
    </row>
    <row r="32" spans="1:9" ht="12.75">
      <c r="A32" s="2">
        <f t="shared" si="2"/>
        <v>3.0000000000000013</v>
      </c>
      <c r="B32">
        <f>SIN(Sheet2!$L$4+A32*Sheet1!$B$38*0.001)+Sheet1!$B$34</f>
        <v>0.45518115300364836</v>
      </c>
      <c r="C32">
        <f>Sheet1!$D$9*(B32-$M$4)/(Sheet1!$B$44+$Q$4)</f>
        <v>0.4107025891086229</v>
      </c>
      <c r="D32">
        <f>ATAN(Sheet1!$B$44/(-Sheet1!$B$38*(Sheet1!$A$44/1000000)))</f>
        <v>-1.5707956222786912</v>
      </c>
      <c r="E32">
        <f t="shared" si="0"/>
        <v>-89.99995963419484</v>
      </c>
      <c r="F32">
        <f>-(Sheet1!$D$37*Sheet1!$B$33*SIN(Sheet2!$L$4+0.001*Sheet1!$B$38*A32+E32)-$M$4)/(Sheet1!$B$44+$Q$4)</f>
        <v>-2.136938207609665</v>
      </c>
      <c r="G32">
        <f t="shared" si="1"/>
        <v>-2.136938207609665</v>
      </c>
      <c r="H32">
        <f>+Sheet1!$B$35</f>
        <v>15</v>
      </c>
      <c r="I32">
        <f>+Sheet1!$B$36</f>
        <v>-15</v>
      </c>
    </row>
    <row r="33" spans="1:9" ht="12.75">
      <c r="A33" s="2">
        <f t="shared" si="2"/>
        <v>3.1000000000000014</v>
      </c>
      <c r="B33">
        <f>SIN(Sheet2!$L$4+A33*Sheet1!$B$38*0.001)+Sheet1!$B$34</f>
        <v>0.28027453573130573</v>
      </c>
      <c r="C33">
        <f>Sheet1!$D$9*(B33-$M$4)/(Sheet1!$B$44+$Q$4)</f>
        <v>0.2528871784925196</v>
      </c>
      <c r="D33">
        <f>ATAN(Sheet1!$B$44/(-Sheet1!$B$38*(Sheet1!$A$44/1000000)))</f>
        <v>-1.5707956222786912</v>
      </c>
      <c r="E33">
        <f t="shared" si="0"/>
        <v>-89.99995963419484</v>
      </c>
      <c r="F33">
        <f>-(Sheet1!$D$37*Sheet1!$B$33*SIN(Sheet2!$L$4+0.001*Sheet1!$B$38*A33+E33)-$M$4)/(Sheet1!$B$44+$Q$4)</f>
        <v>-2.6440850754846794</v>
      </c>
      <c r="G33">
        <f t="shared" si="1"/>
        <v>-2.6440850754846794</v>
      </c>
      <c r="H33">
        <f>+Sheet1!$B$35</f>
        <v>15</v>
      </c>
      <c r="I33">
        <f>+Sheet1!$B$36</f>
        <v>-15</v>
      </c>
    </row>
    <row r="34" spans="1:9" ht="12.75">
      <c r="A34" s="2">
        <f t="shared" si="2"/>
        <v>3.2000000000000015</v>
      </c>
      <c r="B34">
        <f>SIN(Sheet2!$L$4+A34*Sheet1!$B$38*0.001)+Sheet1!$B$34</f>
        <v>0.0954390533018658</v>
      </c>
      <c r="C34">
        <f>Sheet1!$D$9*(B34-$M$4)/(Sheet1!$B$44+$Q$4)</f>
        <v>0.08611311350326928</v>
      </c>
      <c r="D34">
        <f>ATAN(Sheet1!$B$44/(-Sheet1!$B$38*(Sheet1!$A$44/1000000)))</f>
        <v>-1.5707956222786912</v>
      </c>
      <c r="E34">
        <f t="shared" si="0"/>
        <v>-89.99995963419484</v>
      </c>
      <c r="F34">
        <f>-(Sheet1!$D$37*Sheet1!$B$33*SIN(Sheet2!$L$4+0.001*Sheet1!$B$38*A34+E34)-$M$4)/(Sheet1!$B$44+$Q$4)</f>
        <v>-3.057563911371477</v>
      </c>
      <c r="G34">
        <f t="shared" si="1"/>
        <v>-3.057563911371477</v>
      </c>
      <c r="H34">
        <f>+Sheet1!$B$35</f>
        <v>15</v>
      </c>
      <c r="I34">
        <f>+Sheet1!$B$36</f>
        <v>-15</v>
      </c>
    </row>
    <row r="35" spans="1:9" ht="12.75">
      <c r="A35" s="2">
        <f t="shared" si="2"/>
        <v>3.3000000000000016</v>
      </c>
      <c r="B35">
        <f>SIN(Sheet2!$L$4+A35*Sheet1!$B$38*0.001)+Sheet1!$B$34</f>
        <v>-0.09277740517121483</v>
      </c>
      <c r="C35">
        <f>Sheet1!$D$9*(B35-$M$4)/(Sheet1!$B$44+$Q$4)</f>
        <v>-0.08371155146287936</v>
      </c>
      <c r="D35">
        <f>ATAN(Sheet1!$B$44/(-Sheet1!$B$38*(Sheet1!$A$44/1000000)))</f>
        <v>-1.5707956222786912</v>
      </c>
      <c r="E35">
        <f t="shared" si="0"/>
        <v>-89.99995963419484</v>
      </c>
      <c r="F35">
        <f>-(Sheet1!$D$37*Sheet1!$B$33*SIN(Sheet2!$L$4+0.001*Sheet1!$B$38*A35+E35)-$M$4)/(Sheet1!$B$44+$Q$4)</f>
        <v>-3.3627270213720672</v>
      </c>
      <c r="G35">
        <f t="shared" si="1"/>
        <v>-3.3627270213720672</v>
      </c>
      <c r="H35">
        <f>+Sheet1!$B$35</f>
        <v>15</v>
      </c>
      <c r="I35">
        <f>+Sheet1!$B$36</f>
        <v>-15</v>
      </c>
    </row>
    <row r="36" spans="1:9" ht="12.75">
      <c r="A36" s="2">
        <f t="shared" si="2"/>
        <v>3.4000000000000017</v>
      </c>
      <c r="B36">
        <f>SIN(Sheet2!$L$4+A36*Sheet1!$B$38*0.001)+Sheet1!$B$34</f>
        <v>-0.27770717781261445</v>
      </c>
      <c r="C36">
        <f>Sheet1!$D$9*(B36-$M$4)/(Sheet1!$B$44+$Q$4)</f>
        <v>-0.2505706929846792</v>
      </c>
      <c r="D36">
        <f>ATAN(Sheet1!$B$44/(-Sheet1!$B$38*(Sheet1!$A$44/1000000)))</f>
        <v>-1.5707956222786912</v>
      </c>
      <c r="E36">
        <f t="shared" si="0"/>
        <v>-89.99995963419484</v>
      </c>
      <c r="F36">
        <f>-(Sheet1!$D$37*Sheet1!$B$33*SIN(Sheet2!$L$4+0.001*Sheet1!$B$38*A36+E36)-$M$4)/(Sheet1!$B$44+$Q$4)</f>
        <v>-3.548763850177791</v>
      </c>
      <c r="G36">
        <f t="shared" si="1"/>
        <v>-3.548763850177791</v>
      </c>
      <c r="H36">
        <f>+Sheet1!$B$35</f>
        <v>15</v>
      </c>
      <c r="I36">
        <f>+Sheet1!$B$36</f>
        <v>-15</v>
      </c>
    </row>
    <row r="37" spans="1:9" ht="12.75">
      <c r="A37" s="2">
        <f t="shared" si="2"/>
        <v>3.5000000000000018</v>
      </c>
      <c r="B37">
        <f>SIN(Sheet2!$L$4+A37*Sheet1!$B$38*0.001)+Sheet1!$B$34</f>
        <v>-0.4527990352311506</v>
      </c>
      <c r="C37">
        <f>Sheet1!$D$9*(B37-$M$4)/(Sheet1!$B$44+$Q$4)</f>
        <v>-0.40855324278733823</v>
      </c>
      <c r="D37">
        <f>ATAN(Sheet1!$B$44/(-Sheet1!$B$38*(Sheet1!$A$44/1000000)))</f>
        <v>-1.5707956222786912</v>
      </c>
      <c r="E37">
        <f t="shared" si="0"/>
        <v>-89.99995963419484</v>
      </c>
      <c r="F37">
        <f>-(Sheet1!$D$37*Sheet1!$B$33*SIN(Sheet2!$L$4+0.001*Sheet1!$B$38*A37+E37)-$M$4)/(Sheet1!$B$44+$Q$4)</f>
        <v>-3.609083950380918</v>
      </c>
      <c r="G37">
        <f t="shared" si="1"/>
        <v>-3.609083950380918</v>
      </c>
      <c r="H37">
        <f>+Sheet1!$B$35</f>
        <v>15</v>
      </c>
      <c r="I37">
        <f>+Sheet1!$B$36</f>
        <v>-15</v>
      </c>
    </row>
    <row r="38" spans="1:9" ht="12.75">
      <c r="A38" s="2">
        <f t="shared" si="2"/>
        <v>3.600000000000002</v>
      </c>
      <c r="B38">
        <f>SIN(Sheet2!$L$4+A38*Sheet1!$B$38*0.001)+Sheet1!$B$34</f>
        <v>-0.6118502610869918</v>
      </c>
      <c r="C38">
        <f>Sheet1!$D$9*(B38-$M$4)/(Sheet1!$B$44+$Q$4)</f>
        <v>-0.5520625902830391</v>
      </c>
      <c r="D38">
        <f>ATAN(Sheet1!$B$44/(-Sheet1!$B$38*(Sheet1!$A$44/1000000)))</f>
        <v>-1.5707956222786912</v>
      </c>
      <c r="E38">
        <f t="shared" si="0"/>
        <v>-89.99995963419484</v>
      </c>
      <c r="F38">
        <f>-(Sheet1!$D$37*Sheet1!$B$33*SIN(Sheet2!$L$4+0.001*Sheet1!$B$38*A38+E38)-$M$4)/(Sheet1!$B$44+$Q$4)</f>
        <v>-3.541550452359629</v>
      </c>
      <c r="G38">
        <f t="shared" si="1"/>
        <v>-3.541550452359629</v>
      </c>
      <c r="H38">
        <f>+Sheet1!$B$35</f>
        <v>15</v>
      </c>
      <c r="I38">
        <f>+Sheet1!$B$36</f>
        <v>-15</v>
      </c>
    </row>
    <row r="39" spans="1:9" ht="12.75">
      <c r="A39" s="2">
        <f t="shared" si="2"/>
        <v>3.700000000000002</v>
      </c>
      <c r="B39">
        <f>SIN(Sheet2!$L$4+A39*Sheet1!$B$38*0.001)+Sheet1!$B$34</f>
        <v>-0.7492263864103936</v>
      </c>
      <c r="C39">
        <f>Sheet1!$D$9*(B39-$M$4)/(Sheet1!$B$44+$Q$4)</f>
        <v>-0.6760148452912327</v>
      </c>
      <c r="D39">
        <f>ATAN(Sheet1!$B$44/(-Sheet1!$B$38*(Sheet1!$A$44/1000000)))</f>
        <v>-1.5707956222786912</v>
      </c>
      <c r="E39">
        <f t="shared" si="0"/>
        <v>-89.99995963419484</v>
      </c>
      <c r="F39">
        <f>-(Sheet1!$D$37*Sheet1!$B$33*SIN(Sheet2!$L$4+0.001*Sheet1!$B$38*A39+E39)-$M$4)/(Sheet1!$B$44+$Q$4)</f>
        <v>-3.348555763949636</v>
      </c>
      <c r="G39">
        <f t="shared" si="1"/>
        <v>-3.348555763949636</v>
      </c>
      <c r="H39">
        <f>+Sheet1!$B$35</f>
        <v>15</v>
      </c>
      <c r="I39">
        <f>+Sheet1!$B$36</f>
        <v>-15</v>
      </c>
    </row>
    <row r="40" spans="1:9" ht="12.75">
      <c r="A40" s="2">
        <f t="shared" si="2"/>
        <v>3.800000000000002</v>
      </c>
      <c r="B40">
        <f>SIN(Sheet2!$L$4+A40*Sheet1!$B$38*0.001)+Sheet1!$B$34</f>
        <v>-0.860060793473928</v>
      </c>
      <c r="C40">
        <f>Sheet1!$D$9*(B40-$M$4)/(Sheet1!$B$44+$Q$4)</f>
        <v>-0.7760189373827779</v>
      </c>
      <c r="D40">
        <f>ATAN(Sheet1!$B$44/(-Sheet1!$B$38*(Sheet1!$A$44/1000000)))</f>
        <v>-1.5707956222786912</v>
      </c>
      <c r="E40">
        <f t="shared" si="0"/>
        <v>-89.99995963419484</v>
      </c>
      <c r="F40">
        <f>-(Sheet1!$D$37*Sheet1!$B$33*SIN(Sheet2!$L$4+0.001*Sheet1!$B$38*A40+E40)-$M$4)/(Sheet1!$B$44+$Q$4)</f>
        <v>-3.0369368182039986</v>
      </c>
      <c r="G40">
        <f t="shared" si="1"/>
        <v>-3.0369368182039986</v>
      </c>
      <c r="H40">
        <f>+Sheet1!$B$35</f>
        <v>15</v>
      </c>
      <c r="I40">
        <f>+Sheet1!$B$36</f>
        <v>-15</v>
      </c>
    </row>
    <row r="41" spans="1:9" ht="12.75">
      <c r="A41" s="2">
        <f t="shared" si="2"/>
        <v>3.900000000000002</v>
      </c>
      <c r="B41">
        <f>SIN(Sheet2!$L$4+A41*Sheet1!$B$38*0.001)+Sheet1!$B$34</f>
        <v>-0.9404271181516771</v>
      </c>
      <c r="C41">
        <f>Sheet1!$D$9*(B41-$M$4)/(Sheet1!$B$44+$Q$4)</f>
        <v>-0.848532171739015</v>
      </c>
      <c r="D41">
        <f>ATAN(Sheet1!$B$44/(-Sheet1!$B$38*(Sheet1!$A$44/1000000)))</f>
        <v>-1.5707956222786912</v>
      </c>
      <c r="E41">
        <f t="shared" si="0"/>
        <v>-89.99995963419484</v>
      </c>
      <c r="F41">
        <f>-(Sheet1!$D$37*Sheet1!$B$33*SIN(Sheet2!$L$4+0.001*Sheet1!$B$38*A41+E41)-$M$4)/(Sheet1!$B$44+$Q$4)</f>
        <v>-2.617732871630989</v>
      </c>
      <c r="G41">
        <f t="shared" si="1"/>
        <v>-2.617732871630989</v>
      </c>
      <c r="H41">
        <f>+Sheet1!$B$35</f>
        <v>15</v>
      </c>
      <c r="I41">
        <f>+Sheet1!$B$36</f>
        <v>-15</v>
      </c>
    </row>
    <row r="42" spans="1:9" ht="12.75">
      <c r="A42" s="2">
        <f t="shared" si="2"/>
        <v>4.000000000000002</v>
      </c>
      <c r="B42">
        <f>SIN(Sheet2!$L$4+A42*Sheet1!$B$38*0.001)+Sheet1!$B$34</f>
        <v>-0.9874783433259028</v>
      </c>
      <c r="C42">
        <f>Sheet1!$D$9*(B42-$M$4)/(Sheet1!$B$44+$Q$4)</f>
        <v>-0.8909857308819447</v>
      </c>
      <c r="D42">
        <f>ATAN(Sheet1!$B$44/(-Sheet1!$B$38*(Sheet1!$A$44/1000000)))</f>
        <v>-1.5707956222786912</v>
      </c>
      <c r="E42">
        <f t="shared" si="0"/>
        <v>-89.99995963419484</v>
      </c>
      <c r="F42">
        <f>-(Sheet1!$D$37*Sheet1!$B$33*SIN(Sheet2!$L$4+0.001*Sheet1!$B$38*A42+E42)-$M$4)/(Sheet1!$B$44+$Q$4)</f>
        <v>-2.105794433029031</v>
      </c>
      <c r="G42">
        <f t="shared" si="1"/>
        <v>-2.105794433029031</v>
      </c>
      <c r="H42">
        <f>+Sheet1!$B$35</f>
        <v>15</v>
      </c>
      <c r="I42">
        <f>+Sheet1!$B$36</f>
        <v>-15</v>
      </c>
    </row>
    <row r="43" spans="1:9" ht="12.75">
      <c r="A43" s="2">
        <f t="shared" si="2"/>
        <v>4.100000000000001</v>
      </c>
      <c r="B43">
        <f>SIN(Sheet2!$L$4+A43*Sheet1!$B$38*0.001)+Sheet1!$B$34</f>
        <v>-0.9995476558877665</v>
      </c>
      <c r="C43">
        <f>Sheet1!$D$9*(B43-$M$4)/(Sheet1!$B$44+$Q$4)</f>
        <v>-0.9018756763140197</v>
      </c>
      <c r="D43">
        <f>ATAN(Sheet1!$B$44/(-Sheet1!$B$38*(Sheet1!$A$44/1000000)))</f>
        <v>-1.5707956222786912</v>
      </c>
      <c r="E43">
        <f t="shared" si="0"/>
        <v>-89.99995963419484</v>
      </c>
      <c r="F43">
        <f>-(Sheet1!$D$37*Sheet1!$B$33*SIN(Sheet2!$L$4+0.001*Sheet1!$B$38*A43+E43)-$M$4)/(Sheet1!$B$44+$Q$4)</f>
        <v>-1.5192571768088254</v>
      </c>
      <c r="G43">
        <f t="shared" si="1"/>
        <v>-1.5192571768088254</v>
      </c>
      <c r="H43">
        <f>+Sheet1!$B$35</f>
        <v>15</v>
      </c>
      <c r="I43">
        <f>+Sheet1!$B$36</f>
        <v>-15</v>
      </c>
    </row>
    <row r="44" spans="1:9" ht="12.75">
      <c r="A44" s="2">
        <f t="shared" si="2"/>
        <v>4.200000000000001</v>
      </c>
      <c r="B44">
        <f>SIN(Sheet2!$L$4+A44*Sheet1!$B$38*0.001)+Sheet1!$B$34</f>
        <v>-0.9762074944226958</v>
      </c>
      <c r="C44">
        <f>Sheet1!$D$9*(B44-$M$4)/(Sheet1!$B$44+$Q$4)</f>
        <v>-0.8808162262892049</v>
      </c>
      <c r="D44">
        <f>ATAN(Sheet1!$B$44/(-Sheet1!$B$38*(Sheet1!$A$44/1000000)))</f>
        <v>-1.5707956222786912</v>
      </c>
      <c r="E44">
        <f t="shared" si="0"/>
        <v>-89.99995963419484</v>
      </c>
      <c r="F44">
        <f>-(Sheet1!$D$37*Sheet1!$B$33*SIN(Sheet2!$L$4+0.001*Sheet1!$B$38*A44+E44)-$M$4)/(Sheet1!$B$44+$Q$4)</f>
        <v>-0.8788994776856213</v>
      </c>
      <c r="G44">
        <f t="shared" si="1"/>
        <v>-0.8788994776856213</v>
      </c>
      <c r="H44">
        <f>+Sheet1!$B$35</f>
        <v>15</v>
      </c>
      <c r="I44">
        <f>+Sheet1!$B$36</f>
        <v>-15</v>
      </c>
    </row>
    <row r="45" spans="1:9" ht="12.75">
      <c r="A45" s="2">
        <f t="shared" si="2"/>
        <v>4.300000000000001</v>
      </c>
      <c r="B45">
        <f>SIN(Sheet2!$L$4+A45*Sheet1!$B$38*0.001)+Sheet1!$B$34</f>
        <v>-0.9182846957866583</v>
      </c>
      <c r="C45">
        <f>Sheet1!$D$9*(B45-$M$4)/(Sheet1!$B$44+$Q$4)</f>
        <v>-0.8285534223236652</v>
      </c>
      <c r="D45">
        <f>ATAN(Sheet1!$B$44/(-Sheet1!$B$38*(Sheet1!$A$44/1000000)))</f>
        <v>-1.5707956222786912</v>
      </c>
      <c r="E45">
        <f t="shared" si="0"/>
        <v>-89.99995963419484</v>
      </c>
      <c r="F45">
        <f>-(Sheet1!$D$37*Sheet1!$B$33*SIN(Sheet2!$L$4+0.001*Sheet1!$B$38*A45+E45)-$M$4)/(Sheet1!$B$44+$Q$4)</f>
        <v>-0.2074063263965502</v>
      </c>
      <c r="G45">
        <f t="shared" si="1"/>
        <v>-0.2074063263965502</v>
      </c>
      <c r="H45">
        <f>+Sheet1!$B$35</f>
        <v>15</v>
      </c>
      <c r="I45">
        <f>+Sheet1!$B$36</f>
        <v>-15</v>
      </c>
    </row>
    <row r="46" spans="1:9" ht="12.75">
      <c r="A46" s="2">
        <f t="shared" si="2"/>
        <v>4.4</v>
      </c>
      <c r="B46">
        <f>SIN(Sheet2!$L$4+A46*Sheet1!$B$38*0.001)+Sheet1!$B$34</f>
        <v>-0.8278312039983194</v>
      </c>
      <c r="C46">
        <f>Sheet1!$D$9*(B46-$M$4)/(Sheet1!$B$44+$Q$4)</f>
        <v>-0.7469387003031149</v>
      </c>
      <c r="D46">
        <f>ATAN(Sheet1!$B$44/(-Sheet1!$B$38*(Sheet1!$A$44/1000000)))</f>
        <v>-1.5707956222786912</v>
      </c>
      <c r="E46">
        <f t="shared" si="0"/>
        <v>-89.99995963419484</v>
      </c>
      <c r="F46">
        <f>-(Sheet1!$D$37*Sheet1!$B$33*SIN(Sheet2!$L$4+0.001*Sheet1!$B$38*A46+E46)-$M$4)/(Sheet1!$B$44+$Q$4)</f>
        <v>0.4714342974059116</v>
      </c>
      <c r="G46">
        <f t="shared" si="1"/>
        <v>0.4714342974059116</v>
      </c>
      <c r="H46">
        <f>+Sheet1!$B$35</f>
        <v>15</v>
      </c>
      <c r="I46">
        <f>+Sheet1!$B$36</f>
        <v>-15</v>
      </c>
    </row>
    <row r="47" spans="1:9" ht="12.75">
      <c r="A47" s="2">
        <f t="shared" si="2"/>
        <v>4.5</v>
      </c>
      <c r="B47">
        <f>SIN(Sheet2!$L$4+A47*Sheet1!$B$38*0.001)+Sheet1!$B$34</f>
        <v>-0.708051379099192</v>
      </c>
      <c r="C47">
        <f>Sheet1!$D$9*(B47-$M$4)/(Sheet1!$B$44+$Q$4)</f>
        <v>-0.6388633024435405</v>
      </c>
      <c r="D47">
        <f>ATAN(Sheet1!$B$44/(-Sheet1!$B$38*(Sheet1!$A$44/1000000)))</f>
        <v>-1.5707956222786912</v>
      </c>
      <c r="E47">
        <f t="shared" si="0"/>
        <v>-89.99995963419484</v>
      </c>
      <c r="F47">
        <f>-(Sheet1!$D$37*Sheet1!$B$33*SIN(Sheet2!$L$4+0.001*Sheet1!$B$38*A47+E47)-$M$4)/(Sheet1!$B$44+$Q$4)</f>
        <v>1.1335741261927788</v>
      </c>
      <c r="G47">
        <f t="shared" si="1"/>
        <v>1.1335741261927788</v>
      </c>
      <c r="H47">
        <f>+Sheet1!$B$35</f>
        <v>15</v>
      </c>
      <c r="I47">
        <f>+Sheet1!$B$36</f>
        <v>-15</v>
      </c>
    </row>
    <row r="48" spans="1:9" ht="12.75">
      <c r="A48" s="2">
        <f t="shared" si="2"/>
        <v>4.6</v>
      </c>
      <c r="B48">
        <f>SIN(Sheet2!$L$4+A48*Sheet1!$B$38*0.001)+Sheet1!$B$34</f>
        <v>-0.5631884811016933</v>
      </c>
      <c r="C48">
        <f>Sheet1!$D$9*(B48-$M$4)/(Sheet1!$B$44+$Q$4)</f>
        <v>-0.5081558535943255</v>
      </c>
      <c r="D48">
        <f>ATAN(Sheet1!$B$44/(-Sheet1!$B$38*(Sheet1!$A$44/1000000)))</f>
        <v>-1.5707956222786912</v>
      </c>
      <c r="E48">
        <f t="shared" si="0"/>
        <v>-89.99995963419484</v>
      </c>
      <c r="F48">
        <f>-(Sheet1!$D$37*Sheet1!$B$33*SIN(Sheet2!$L$4+0.001*Sheet1!$B$38*A48+E48)-$M$4)/(Sheet1!$B$44+$Q$4)</f>
        <v>1.7555565264242445</v>
      </c>
      <c r="G48">
        <f t="shared" si="1"/>
        <v>1.7555565264242445</v>
      </c>
      <c r="H48">
        <f>+Sheet1!$B$35</f>
        <v>15</v>
      </c>
      <c r="I48">
        <f>+Sheet1!$B$36</f>
        <v>-15</v>
      </c>
    </row>
    <row r="49" spans="1:9" ht="12.75">
      <c r="A49" s="2">
        <f t="shared" si="2"/>
        <v>4.699999999999999</v>
      </c>
      <c r="B49">
        <f>SIN(Sheet2!$L$4+A49*Sheet1!$B$38*0.001)+Sheet1!$B$34</f>
        <v>-0.39837435038770574</v>
      </c>
      <c r="C49">
        <f>Sheet1!$D$9*(B49-$M$4)/(Sheet1!$B$44+$Q$4)</f>
        <v>-0.35944673029418045</v>
      </c>
      <c r="D49">
        <f>ATAN(Sheet1!$B$44/(-Sheet1!$B$38*(Sheet1!$A$44/1000000)))</f>
        <v>-1.5707956222786912</v>
      </c>
      <c r="E49">
        <f t="shared" si="0"/>
        <v>-89.99995963419484</v>
      </c>
      <c r="F49">
        <f>-(Sheet1!$D$37*Sheet1!$B$33*SIN(Sheet2!$L$4+0.001*Sheet1!$B$38*A49+E49)-$M$4)/(Sheet1!$B$44+$Q$4)</f>
        <v>2.315347461487292</v>
      </c>
      <c r="G49">
        <f t="shared" si="1"/>
        <v>2.315347461487292</v>
      </c>
      <c r="H49">
        <f>+Sheet1!$B$35</f>
        <v>15</v>
      </c>
      <c r="I49">
        <f>+Sheet1!$B$36</f>
        <v>-15</v>
      </c>
    </row>
    <row r="50" spans="1:9" ht="12.75">
      <c r="A50" s="2">
        <f t="shared" si="2"/>
        <v>4.799999999999999</v>
      </c>
      <c r="B50">
        <f>SIN(Sheet2!$L$4+A50*Sheet1!$B$38*0.001)+Sheet1!$B$34</f>
        <v>-0.21944760970464097</v>
      </c>
      <c r="C50">
        <f>Sheet1!$D$9*(B50-$M$4)/(Sheet1!$B$44+$Q$4)</f>
        <v>-0.19800402737384915</v>
      </c>
      <c r="D50">
        <f>ATAN(Sheet1!$B$44/(-Sheet1!$B$38*(Sheet1!$A$44/1000000)))</f>
        <v>-1.5707956222786912</v>
      </c>
      <c r="E50">
        <f t="shared" si="0"/>
        <v>-89.99995963419484</v>
      </c>
      <c r="F50">
        <f>-(Sheet1!$D$37*Sheet1!$B$33*SIN(Sheet2!$L$4+0.001*Sheet1!$B$38*A50+E50)-$M$4)/(Sheet1!$B$44+$Q$4)</f>
        <v>2.7931160584277728</v>
      </c>
      <c r="G50">
        <f t="shared" si="1"/>
        <v>2.7931160584277728</v>
      </c>
      <c r="H50">
        <f>+Sheet1!$B$35</f>
        <v>15</v>
      </c>
      <c r="I50">
        <f>+Sheet1!$B$36</f>
        <v>-15</v>
      </c>
    </row>
    <row r="51" spans="1:9" ht="12.75">
      <c r="A51" s="2">
        <f t="shared" si="2"/>
        <v>4.899999999999999</v>
      </c>
      <c r="B51">
        <f>SIN(Sheet2!$L$4+A51*Sheet1!$B$38*0.001)+Sheet1!$B$34</f>
        <v>-0.032746828043788576</v>
      </c>
      <c r="C51">
        <f>Sheet1!$D$9*(B51-$M$4)/(Sheet1!$B$44+$Q$4)</f>
        <v>-0.02954693307033965</v>
      </c>
      <c r="D51">
        <f>ATAN(Sheet1!$B$44/(-Sheet1!$B$38*(Sheet1!$A$44/1000000)))</f>
        <v>-1.5707956222786912</v>
      </c>
      <c r="E51">
        <f t="shared" si="0"/>
        <v>-89.99995963419484</v>
      </c>
      <c r="F51">
        <f>-(Sheet1!$D$37*Sheet1!$B$33*SIN(Sheet2!$L$4+0.001*Sheet1!$B$38*A51+E51)-$M$4)/(Sheet1!$B$44+$Q$4)</f>
        <v>3.171937126511162</v>
      </c>
      <c r="G51">
        <f t="shared" si="1"/>
        <v>3.171937126511162</v>
      </c>
      <c r="H51">
        <f>+Sheet1!$B$35</f>
        <v>15</v>
      </c>
      <c r="I51">
        <f>+Sheet1!$B$36</f>
        <v>-15</v>
      </c>
    </row>
    <row r="52" spans="1:9" ht="12.75">
      <c r="A52" s="2">
        <f t="shared" si="2"/>
        <v>4.999999999999998</v>
      </c>
      <c r="B52">
        <f>SIN(Sheet2!$L$4+A52*Sheet1!$B$38*0.001)+Sheet1!$B$34</f>
        <v>0.15511402632619065</v>
      </c>
      <c r="C52">
        <f>Sheet1!$D$9*(B52-$M$4)/(Sheet1!$B$44+$Q$4)</f>
        <v>0.1399568760675796</v>
      </c>
      <c r="D52">
        <f>ATAN(Sheet1!$B$44/(-Sheet1!$B$38*(Sheet1!$A$44/1000000)))</f>
        <v>-1.5707956222786912</v>
      </c>
      <c r="E52">
        <f t="shared" si="0"/>
        <v>-89.99995963419484</v>
      </c>
      <c r="F52">
        <f>-(Sheet1!$D$37*Sheet1!$B$33*SIN(Sheet2!$L$4+0.001*Sheet1!$B$38*A52+E52)-$M$4)/(Sheet1!$B$44+$Q$4)</f>
        <v>3.4383907405419314</v>
      </c>
      <c r="G52">
        <f t="shared" si="1"/>
        <v>3.4383907405419314</v>
      </c>
      <c r="H52">
        <f>+Sheet1!$B$35</f>
        <v>15</v>
      </c>
      <c r="I52">
        <f>+Sheet1!$B$36</f>
        <v>-15</v>
      </c>
    </row>
    <row r="53" spans="1:9" ht="12.75">
      <c r="A53" s="2">
        <f t="shared" si="2"/>
        <v>5.099999999999998</v>
      </c>
      <c r="B53">
        <f>SIN(Sheet2!$L$4+A53*Sheet1!$B$38*0.001)+Sheet1!$B$34</f>
        <v>0.33747988898261133</v>
      </c>
      <c r="C53">
        <f>Sheet1!$D$9*(B53-$M$4)/(Sheet1!$B$44+$Q$4)</f>
        <v>0.304502643096337</v>
      </c>
      <c r="D53">
        <f>ATAN(Sheet1!$B$44/(-Sheet1!$B$38*(Sheet1!$A$44/1000000)))</f>
        <v>-1.5707956222786912</v>
      </c>
      <c r="E53">
        <f t="shared" si="0"/>
        <v>-89.99995963419484</v>
      </c>
      <c r="F53">
        <f>-(Sheet1!$D$37*Sheet1!$B$33*SIN(Sheet2!$L$4+0.001*Sheet1!$B$38*A53+E53)-$M$4)/(Sheet1!$B$44+$Q$4)</f>
        <v>3.5830376484046904</v>
      </c>
      <c r="G53">
        <f t="shared" si="1"/>
        <v>3.5830376484046904</v>
      </c>
      <c r="H53">
        <f>+Sheet1!$B$35</f>
        <v>15</v>
      </c>
      <c r="I53">
        <f>+Sheet1!$B$36</f>
        <v>-15</v>
      </c>
    </row>
    <row r="54" spans="1:9" ht="12.75">
      <c r="A54" s="2">
        <f t="shared" si="2"/>
        <v>5.1999999999999975</v>
      </c>
      <c r="B54">
        <f>SIN(Sheet2!$L$4+A54*Sheet1!$B$38*0.001)+Sheet1!$B$34</f>
        <v>0.5078903583237269</v>
      </c>
      <c r="C54">
        <f>Sheet1!$D$9*(B54-$M$4)/(Sheet1!$B$44+$Q$4)</f>
        <v>0.45826125218587194</v>
      </c>
      <c r="D54">
        <f>ATAN(Sheet1!$B$44/(-Sheet1!$B$38*(Sheet1!$A$44/1000000)))</f>
        <v>-1.5707956222786912</v>
      </c>
      <c r="E54">
        <f t="shared" si="0"/>
        <v>-89.99995963419484</v>
      </c>
      <c r="F54">
        <f>-(Sheet1!$D$37*Sheet1!$B$33*SIN(Sheet2!$L$4+0.001*Sheet1!$B$38*A54+E54)-$M$4)/(Sheet1!$B$44+$Q$4)</f>
        <v>3.600753661275738</v>
      </c>
      <c r="G54">
        <f t="shared" si="1"/>
        <v>3.600753661275738</v>
      </c>
      <c r="H54">
        <f>+Sheet1!$B$35</f>
        <v>15</v>
      </c>
      <c r="I54">
        <f>+Sheet1!$B$36</f>
        <v>-15</v>
      </c>
    </row>
    <row r="55" spans="1:9" ht="12.75">
      <c r="A55" s="2">
        <f t="shared" si="2"/>
        <v>5.299999999999997</v>
      </c>
      <c r="B55">
        <f>SIN(Sheet2!$L$4+A55*Sheet1!$B$38*0.001)+Sheet1!$B$34</f>
        <v>0.6603085585162207</v>
      </c>
      <c r="C55">
        <f>Sheet1!$D$9*(B55-$M$4)/(Sheet1!$B$44+$Q$4)</f>
        <v>0.5957857279539447</v>
      </c>
      <c r="D55">
        <f>ATAN(Sheet1!$B$44/(-Sheet1!$B$38*(Sheet1!$A$44/1000000)))</f>
        <v>-1.5707956222786912</v>
      </c>
      <c r="E55">
        <f t="shared" si="0"/>
        <v>-89.99995963419484</v>
      </c>
      <c r="F55">
        <f>-(Sheet1!$D$37*Sheet1!$B$33*SIN(Sheet2!$L$4+0.001*Sheet1!$B$38*A55+E55)-$M$4)/(Sheet1!$B$44+$Q$4)</f>
        <v>3.4909111805669197</v>
      </c>
      <c r="G55">
        <f t="shared" si="1"/>
        <v>3.4909111805669197</v>
      </c>
      <c r="H55">
        <f>+Sheet1!$B$35</f>
        <v>15</v>
      </c>
      <c r="I55">
        <f>+Sheet1!$B$36</f>
        <v>-15</v>
      </c>
    </row>
    <row r="56" spans="1:9" ht="12.75">
      <c r="A56" s="2">
        <f t="shared" si="2"/>
        <v>5.399999999999997</v>
      </c>
      <c r="B56">
        <f>SIN(Sheet2!$L$4+A56*Sheet1!$B$38*0.001)+Sheet1!$B$34</f>
        <v>0.789334998831318</v>
      </c>
      <c r="C56">
        <f>Sheet1!$D$9*(B56-$M$4)/(Sheet1!$B$44+$Q$4)</f>
        <v>0.7122041972846704</v>
      </c>
      <c r="D56">
        <f>ATAN(Sheet1!$B$44/(-Sheet1!$B$38*(Sheet1!$A$44/1000000)))</f>
        <v>-1.5707956222786912</v>
      </c>
      <c r="E56">
        <f t="shared" si="0"/>
        <v>-89.99995963419484</v>
      </c>
      <c r="F56">
        <f>-(Sheet1!$D$37*Sheet1!$B$33*SIN(Sheet2!$L$4+0.001*Sheet1!$B$38*A56+E56)-$M$4)/(Sheet1!$B$44+$Q$4)</f>
        <v>3.2574014309185273</v>
      </c>
      <c r="G56">
        <f t="shared" si="1"/>
        <v>3.2574014309185273</v>
      </c>
      <c r="H56">
        <f>+Sheet1!$B$35</f>
        <v>15</v>
      </c>
      <c r="I56">
        <f>+Sheet1!$B$36</f>
        <v>-15</v>
      </c>
    </row>
    <row r="57" spans="1:9" ht="12.75">
      <c r="A57" s="2">
        <f t="shared" si="2"/>
        <v>5.4999999999999964</v>
      </c>
      <c r="B57">
        <f>SIN(Sheet2!$L$4+A57*Sheet1!$B$38*0.001)+Sheet1!$B$34</f>
        <v>0.8903988532956768</v>
      </c>
      <c r="C57">
        <f>Sheet1!$D$9*(B57-$M$4)/(Sheet1!$B$44+$Q$4)</f>
        <v>0.8033924778624398</v>
      </c>
      <c r="D57">
        <f>ATAN(Sheet1!$B$44/(-Sheet1!$B$38*(Sheet1!$A$44/1000000)))</f>
        <v>-1.5707956222786912</v>
      </c>
      <c r="E57">
        <f t="shared" si="0"/>
        <v>-89.99995963419484</v>
      </c>
      <c r="F57">
        <f>-(Sheet1!$D$37*Sheet1!$B$33*SIN(Sheet2!$L$4+0.001*Sheet1!$B$38*A57+E57)-$M$4)/(Sheet1!$B$44+$Q$4)</f>
        <v>2.9084966116263566</v>
      </c>
      <c r="G57">
        <f t="shared" si="1"/>
        <v>2.9084966116263566</v>
      </c>
      <c r="H57">
        <f>+Sheet1!$B$35</f>
        <v>15</v>
      </c>
      <c r="I57">
        <f>+Sheet1!$B$36</f>
        <v>-15</v>
      </c>
    </row>
    <row r="58" spans="1:9" ht="12.75">
      <c r="A58" s="2">
        <f t="shared" si="2"/>
        <v>5.599999999999996</v>
      </c>
      <c r="B58">
        <f>SIN(Sheet2!$L$4+A58*Sheet1!$B$38*0.001)+Sheet1!$B$34</f>
        <v>0.9599198844802622</v>
      </c>
      <c r="C58">
        <f>Sheet1!$D$9*(B58-$M$4)/(Sheet1!$B$44+$Q$4)</f>
        <v>0.8661201793865442</v>
      </c>
      <c r="D58">
        <f>ATAN(Sheet1!$B$44/(-Sheet1!$B$38*(Sheet1!$A$44/1000000)))</f>
        <v>-1.5707956222786912</v>
      </c>
      <c r="E58">
        <f t="shared" si="0"/>
        <v>-89.99995963419484</v>
      </c>
      <c r="F58">
        <f>-(Sheet1!$D$37*Sheet1!$B$33*SIN(Sheet2!$L$4+0.001*Sheet1!$B$38*A58+E58)-$M$4)/(Sheet1!$B$44+$Q$4)</f>
        <v>2.4565568498577828</v>
      </c>
      <c r="G58">
        <f t="shared" si="1"/>
        <v>2.4565568498577828</v>
      </c>
      <c r="H58">
        <f>+Sheet1!$B$35</f>
        <v>15</v>
      </c>
      <c r="I58">
        <f>+Sheet1!$B$36</f>
        <v>-15</v>
      </c>
    </row>
    <row r="59" spans="1:9" ht="12.75">
      <c r="A59" s="2">
        <f t="shared" si="2"/>
        <v>5.699999999999996</v>
      </c>
      <c r="B59">
        <f>SIN(Sheet2!$L$4+A59*Sheet1!$B$38*0.001)+Sheet1!$B$34</f>
        <v>0.9954352751961528</v>
      </c>
      <c r="C59">
        <f>Sheet1!$D$9*(B59-$M$4)/(Sheet1!$B$44+$Q$4)</f>
        <v>0.8981651417580501</v>
      </c>
      <c r="D59">
        <f>ATAN(Sheet1!$B$44/(-Sheet1!$B$38*(Sheet1!$A$44/1000000)))</f>
        <v>-1.5707956222786912</v>
      </c>
      <c r="E59">
        <f t="shared" si="0"/>
        <v>-89.99995963419484</v>
      </c>
      <c r="F59">
        <f>-(Sheet1!$D$37*Sheet1!$B$33*SIN(Sheet2!$L$4+0.001*Sheet1!$B$38*A59+E59)-$M$4)/(Sheet1!$B$44+$Q$4)</f>
        <v>1.9175923369847803</v>
      </c>
      <c r="G59">
        <f t="shared" si="1"/>
        <v>1.9175923369847803</v>
      </c>
      <c r="H59">
        <f>+Sheet1!$B$35</f>
        <v>15</v>
      </c>
      <c r="I59">
        <f>+Sheet1!$B$36</f>
        <v>-15</v>
      </c>
    </row>
    <row r="60" spans="1:9" ht="12.75">
      <c r="A60" s="2">
        <f t="shared" si="2"/>
        <v>5.799999999999995</v>
      </c>
      <c r="B60">
        <f>SIN(Sheet2!$L$4+A60*Sheet1!$B$38*0.001)+Sheet1!$B$34</f>
        <v>0.9956868750213087</v>
      </c>
      <c r="C60">
        <f>Sheet1!$D$9*(B60-$M$4)/(Sheet1!$B$44+$Q$4)</f>
        <v>0.8983921562091735</v>
      </c>
      <c r="D60">
        <f>ATAN(Sheet1!$B$44/(-Sheet1!$B$38*(Sheet1!$A$44/1000000)))</f>
        <v>-1.5707956222786912</v>
      </c>
      <c r="E60">
        <f t="shared" si="0"/>
        <v>-89.99995963419484</v>
      </c>
      <c r="F60">
        <f>-(Sheet1!$D$37*Sheet1!$B$33*SIN(Sheet2!$L$4+0.001*Sheet1!$B$38*A60+E60)-$M$4)/(Sheet1!$B$44+$Q$4)</f>
        <v>1.310696159572497</v>
      </c>
      <c r="G60">
        <f t="shared" si="1"/>
        <v>1.310696159572497</v>
      </c>
      <c r="H60">
        <f>+Sheet1!$B$35</f>
        <v>15</v>
      </c>
      <c r="I60">
        <f>+Sheet1!$B$36</f>
        <v>-15</v>
      </c>
    </row>
    <row r="61" spans="1:9" ht="12.75">
      <c r="A61" s="2">
        <f t="shared" si="2"/>
        <v>5.899999999999995</v>
      </c>
      <c r="B61">
        <f>SIN(Sheet2!$L$4+A61*Sheet1!$B$38*0.001)+Sheet1!$B$34</f>
        <v>0.9606657709064904</v>
      </c>
      <c r="C61">
        <f>Sheet1!$D$9*(B61-$M$4)/(Sheet1!$B$44+$Q$4)</f>
        <v>0.8667931806398066</v>
      </c>
      <c r="D61">
        <f>ATAN(Sheet1!$B$44/(-Sheet1!$B$38*(Sheet1!$A$44/1000000)))</f>
        <v>-1.5707956222786912</v>
      </c>
      <c r="E61">
        <f t="shared" si="0"/>
        <v>-89.99995963419484</v>
      </c>
      <c r="F61">
        <f>-(Sheet1!$D$37*Sheet1!$B$33*SIN(Sheet2!$L$4+0.001*Sheet1!$B$38*A61+E61)-$M$4)/(Sheet1!$B$44+$Q$4)</f>
        <v>0.6573679172694528</v>
      </c>
      <c r="G61">
        <f t="shared" si="1"/>
        <v>0.6573679172694528</v>
      </c>
      <c r="H61">
        <f>+Sheet1!$B$35</f>
        <v>15</v>
      </c>
      <c r="I61">
        <f>+Sheet1!$B$36</f>
        <v>-15</v>
      </c>
    </row>
    <row r="62" spans="1:9" ht="12.75">
      <c r="A62" s="2">
        <f t="shared" si="2"/>
        <v>5.999999999999995</v>
      </c>
      <c r="B62">
        <f>SIN(Sheet2!$L$4+A62*Sheet1!$B$38*0.001)+Sheet1!$B$34</f>
        <v>0.8916126029244721</v>
      </c>
      <c r="C62">
        <f>Sheet1!$D$9*(B62-$M$4)/(Sheet1!$B$44+$Q$4)</f>
        <v>0.8044876245129248</v>
      </c>
      <c r="D62">
        <f>ATAN(Sheet1!$B$44/(-Sheet1!$B$38*(Sheet1!$A$44/1000000)))</f>
        <v>-1.5707956222786912</v>
      </c>
      <c r="E62">
        <f t="shared" si="0"/>
        <v>-89.99995963419484</v>
      </c>
      <c r="F62">
        <f>-(Sheet1!$D$37*Sheet1!$B$33*SIN(Sheet2!$L$4+0.001*Sheet1!$B$38*A62+E62)-$M$4)/(Sheet1!$B$44+$Q$4)</f>
        <v>-0.019247911228687294</v>
      </c>
      <c r="G62">
        <f t="shared" si="1"/>
        <v>-0.019247911228687294</v>
      </c>
      <c r="H62">
        <f>+Sheet1!$B$35</f>
        <v>15</v>
      </c>
      <c r="I62">
        <f>+Sheet1!$B$36</f>
        <v>-15</v>
      </c>
    </row>
    <row r="63" spans="1:9" ht="12.75">
      <c r="A63" s="2">
        <f t="shared" si="2"/>
        <v>6.099999999999994</v>
      </c>
      <c r="B63">
        <f>SIN(Sheet2!$L$4+A63*Sheet1!$B$38*0.001)+Sheet1!$B$34</f>
        <v>0.7909736139769743</v>
      </c>
      <c r="C63">
        <f>Sheet1!$D$9*(B63-$M$4)/(Sheet1!$B$44+$Q$4)</f>
        <v>0.7136826932163073</v>
      </c>
      <c r="D63">
        <f>ATAN(Sheet1!$B$44/(-Sheet1!$B$38*(Sheet1!$A$44/1000000)))</f>
        <v>-1.5707956222786912</v>
      </c>
      <c r="E63">
        <f t="shared" si="0"/>
        <v>-89.99995963419484</v>
      </c>
      <c r="F63">
        <f>-(Sheet1!$D$37*Sheet1!$B$33*SIN(Sheet2!$L$4+0.001*Sheet1!$B$38*A63+E63)-$M$4)/(Sheet1!$B$44+$Q$4)</f>
        <v>-0.6951818728757477</v>
      </c>
      <c r="G63">
        <f t="shared" si="1"/>
        <v>-0.6951818728757477</v>
      </c>
      <c r="H63">
        <f>+Sheet1!$B$35</f>
        <v>15</v>
      </c>
      <c r="I63">
        <f>+Sheet1!$B$36</f>
        <v>-15</v>
      </c>
    </row>
    <row r="64" spans="1:9" ht="12.75">
      <c r="A64" s="2">
        <f t="shared" si="2"/>
        <v>6.199999999999994</v>
      </c>
      <c r="B64">
        <f>SIN(Sheet2!$L$4+A64*Sheet1!$B$38*0.001)+Sheet1!$B$34</f>
        <v>0.6623139904202837</v>
      </c>
      <c r="C64">
        <f>Sheet1!$D$9*(B64-$M$4)/(Sheet1!$B$44+$Q$4)</f>
        <v>0.5975951967112618</v>
      </c>
      <c r="D64">
        <f>ATAN(Sheet1!$B$44/(-Sheet1!$B$38*(Sheet1!$A$44/1000000)))</f>
        <v>-1.5707956222786912</v>
      </c>
      <c r="E64">
        <f t="shared" si="0"/>
        <v>-89.99995963419484</v>
      </c>
      <c r="F64">
        <f>-(Sheet1!$D$37*Sheet1!$B$33*SIN(Sheet2!$L$4+0.001*Sheet1!$B$38*A64+E64)-$M$4)/(Sheet1!$B$44+$Q$4)</f>
        <v>-1.3464886700983882</v>
      </c>
      <c r="G64">
        <f t="shared" si="1"/>
        <v>-1.3464886700983882</v>
      </c>
      <c r="H64">
        <f>+Sheet1!$B$35</f>
        <v>15</v>
      </c>
      <c r="I64">
        <f>+Sheet1!$B$36</f>
        <v>-15</v>
      </c>
    </row>
    <row r="65" spans="1:9" ht="12.75">
      <c r="A65" s="2">
        <f t="shared" si="2"/>
        <v>6.299999999999994</v>
      </c>
      <c r="B65">
        <f>SIN(Sheet2!$L$4+A65*Sheet1!$B$38*0.001)+Sheet1!$B$34</f>
        <v>0.5101915635611897</v>
      </c>
      <c r="C65">
        <f>Sheet1!$D$9*(B65-$M$4)/(Sheet1!$B$44+$Q$4)</f>
        <v>0.4603375924360332</v>
      </c>
      <c r="D65">
        <f>ATAN(Sheet1!$B$44/(-Sheet1!$B$38*(Sheet1!$A$44/1000000)))</f>
        <v>-1.5707956222786912</v>
      </c>
      <c r="E65">
        <f t="shared" si="0"/>
        <v>-89.99995963419484</v>
      </c>
      <c r="F65">
        <f>-(Sheet1!$D$37*Sheet1!$B$33*SIN(Sheet2!$L$4+0.001*Sheet1!$B$38*A65+E65)-$M$4)/(Sheet1!$B$44+$Q$4)</f>
        <v>-1.9500954349007094</v>
      </c>
      <c r="G65">
        <f t="shared" si="1"/>
        <v>-1.9500954349007094</v>
      </c>
      <c r="H65">
        <f>+Sheet1!$B$35</f>
        <v>15</v>
      </c>
      <c r="I65">
        <f>+Sheet1!$B$36</f>
        <v>-15</v>
      </c>
    </row>
    <row r="66" spans="1:9" ht="12.75">
      <c r="A66" s="2">
        <f t="shared" si="2"/>
        <v>6.399999999999993</v>
      </c>
      <c r="B66">
        <f>SIN(Sheet2!$L$4+A66*Sheet1!$B$38*0.001)+Sheet1!$B$34</f>
        <v>0.33999534621071187</v>
      </c>
      <c r="C66">
        <f>Sheet1!$D$9*(B66-$M$4)/(Sheet1!$B$44+$Q$4)</f>
        <v>0.30677229945085793</v>
      </c>
      <c r="D66">
        <f>ATAN(Sheet1!$B$44/(-Sheet1!$B$38*(Sheet1!$A$44/1000000)))</f>
        <v>-1.5707956222786912</v>
      </c>
      <c r="E66">
        <f t="shared" si="0"/>
        <v>-89.99995963419484</v>
      </c>
      <c r="F66">
        <f>-(Sheet1!$D$37*Sheet1!$B$33*SIN(Sheet2!$L$4+0.001*Sheet1!$B$38*A66+E66)-$M$4)/(Sheet1!$B$44+$Q$4)</f>
        <v>-2.484619096716068</v>
      </c>
      <c r="G66">
        <f t="shared" si="1"/>
        <v>-2.484619096716068</v>
      </c>
      <c r="H66">
        <f>+Sheet1!$B$35</f>
        <v>15</v>
      </c>
      <c r="I66">
        <f>+Sheet1!$B$36</f>
        <v>-15</v>
      </c>
    </row>
    <row r="67" spans="1:9" ht="12.75">
      <c r="A67" s="2">
        <f t="shared" si="2"/>
        <v>6.499999999999993</v>
      </c>
      <c r="B67">
        <f>SIN(Sheet2!$L$4+A67*Sheet1!$B$38*0.001)+Sheet1!$B$34</f>
        <v>0.15775462421854858</v>
      </c>
      <c r="C67">
        <f>Sheet1!$D$9*(B67-$M$4)/(Sheet1!$B$44+$Q$4)</f>
        <v>0.14233944481856978</v>
      </c>
      <c r="D67">
        <f>ATAN(Sheet1!$B$44/(-Sheet1!$B$38*(Sheet1!$A$44/1000000)))</f>
        <v>-1.5707956222786912</v>
      </c>
      <c r="E67">
        <f aca="true" t="shared" si="3" ref="E67:E130">D67*(180/PI())</f>
        <v>-89.99995963419484</v>
      </c>
      <c r="F67">
        <f>-(Sheet1!$D$37*Sheet1!$B$33*SIN(Sheet2!$L$4+0.001*Sheet1!$B$38*A67+E67)-$M$4)/(Sheet1!$B$44+$Q$4)</f>
        <v>-2.9311238883417308</v>
      </c>
      <c r="G67">
        <f aca="true" t="shared" si="4" ref="G67:G130">MAX(MIN(F67,$K$4),$L$4)</f>
        <v>-2.9311238883417308</v>
      </c>
      <c r="H67">
        <f>+Sheet1!$B$35</f>
        <v>15</v>
      </c>
      <c r="I67">
        <f>+Sheet1!$B$36</f>
        <v>-15</v>
      </c>
    </row>
    <row r="68" spans="1:9" ht="12.75">
      <c r="A68" s="2">
        <f t="shared" si="2"/>
        <v>6.5999999999999925</v>
      </c>
      <c r="B68">
        <f>SIN(Sheet2!$L$4+A68*Sheet1!$B$38*0.001)+Sheet1!$B$34</f>
        <v>-0.030074633983974797</v>
      </c>
      <c r="C68">
        <f>Sheet1!$D$9*(B68-$M$4)/(Sheet1!$B$44+$Q$4)</f>
        <v>-0.027135855608708882</v>
      </c>
      <c r="D68">
        <f>ATAN(Sheet1!$B$44/(-Sheet1!$B$38*(Sheet1!$A$44/1000000)))</f>
        <v>-1.5707956222786912</v>
      </c>
      <c r="E68">
        <f t="shared" si="3"/>
        <v>-89.99995963419484</v>
      </c>
      <c r="F68">
        <f>-(Sheet1!$D$37*Sheet1!$B$33*SIN(Sheet2!$L$4+0.001*Sheet1!$B$38*A68+E68)-$M$4)/(Sheet1!$B$44+$Q$4)</f>
        <v>-3.2737921549326434</v>
      </c>
      <c r="G68">
        <f t="shared" si="4"/>
        <v>-3.2737921549326434</v>
      </c>
      <c r="H68">
        <f>+Sheet1!$B$35</f>
        <v>15</v>
      </c>
      <c r="I68">
        <f>+Sheet1!$B$36</f>
        <v>-15</v>
      </c>
    </row>
    <row r="69" spans="1:9" ht="12.75">
      <c r="A69" s="2">
        <f t="shared" si="2"/>
        <v>6.699999999999992</v>
      </c>
      <c r="B69">
        <f>SIN(Sheet2!$L$4+A69*Sheet1!$B$38*0.001)+Sheet1!$B$34</f>
        <v>-0.21683848328411498</v>
      </c>
      <c r="C69">
        <f>Sheet1!$D$9*(B69-$M$4)/(Sheet1!$B$44+$Q$4)</f>
        <v>-0.19564985482265576</v>
      </c>
      <c r="D69">
        <f>ATAN(Sheet1!$B$44/(-Sheet1!$B$38*(Sheet1!$A$44/1000000)))</f>
        <v>-1.5707956222786912</v>
      </c>
      <c r="E69">
        <f t="shared" si="3"/>
        <v>-89.99995963419484</v>
      </c>
      <c r="F69">
        <f>-(Sheet1!$D$37*Sheet1!$B$33*SIN(Sheet2!$L$4+0.001*Sheet1!$B$38*A69+E69)-$M$4)/(Sheet1!$B$44+$Q$4)</f>
        <v>-3.500484702310188</v>
      </c>
      <c r="G69">
        <f t="shared" si="4"/>
        <v>-3.500484702310188</v>
      </c>
      <c r="H69">
        <f>+Sheet1!$B$35</f>
        <v>15</v>
      </c>
      <c r="I69">
        <f>+Sheet1!$B$36</f>
        <v>-15</v>
      </c>
    </row>
    <row r="70" spans="1:9" ht="12.75">
      <c r="A70" s="2">
        <f aca="true" t="shared" si="5" ref="A70:A133">+A69+0.1</f>
        <v>6.799999999999992</v>
      </c>
      <c r="B70">
        <f>SIN(Sheet2!$L$4+A70*Sheet1!$B$38*0.001)+Sheet1!$B$34</f>
        <v>-0.3959207212106896</v>
      </c>
      <c r="C70">
        <f>Sheet1!$D$9*(B70-$M$4)/(Sheet1!$B$44+$Q$4)</f>
        <v>-0.35723286038971874</v>
      </c>
      <c r="D70">
        <f>ATAN(Sheet1!$B$44/(-Sheet1!$B$38*(Sheet1!$A$44/1000000)))</f>
        <v>-1.5707956222786912</v>
      </c>
      <c r="E70">
        <f t="shared" si="3"/>
        <v>-89.99995963419484</v>
      </c>
      <c r="F70">
        <f>-(Sheet1!$D$37*Sheet1!$B$33*SIN(Sheet2!$L$4+0.001*Sheet1!$B$38*A70+E70)-$M$4)/(Sheet1!$B$44+$Q$4)</f>
        <v>-3.603170833967558</v>
      </c>
      <c r="G70">
        <f t="shared" si="4"/>
        <v>-3.603170833967558</v>
      </c>
      <c r="H70">
        <f>+Sheet1!$B$35</f>
        <v>15</v>
      </c>
      <c r="I70">
        <f>+Sheet1!$B$36</f>
        <v>-15</v>
      </c>
    </row>
    <row r="71" spans="1:9" ht="12.75">
      <c r="A71" s="2">
        <f t="shared" si="5"/>
        <v>6.8999999999999915</v>
      </c>
      <c r="B71">
        <f>SIN(Sheet2!$L$4+A71*Sheet1!$B$38*0.001)+Sheet1!$B$34</f>
        <v>-0.5609772702050215</v>
      </c>
      <c r="C71">
        <f>Sheet1!$D$9*(B71-$M$4)/(Sheet1!$B$44+$Q$4)</f>
        <v>-0.5061607137816693</v>
      </c>
      <c r="D71">
        <f>ATAN(Sheet1!$B$44/(-Sheet1!$B$38*(Sheet1!$A$44/1000000)))</f>
        <v>-1.5707956222786912</v>
      </c>
      <c r="E71">
        <f t="shared" si="3"/>
        <v>-89.99995963419484</v>
      </c>
      <c r="F71">
        <f>-(Sheet1!$D$37*Sheet1!$B$33*SIN(Sheet2!$L$4+0.001*Sheet1!$B$38*A71+E71)-$M$4)/(Sheet1!$B$44+$Q$4)</f>
        <v>-3.5782128424973902</v>
      </c>
      <c r="G71">
        <f t="shared" si="4"/>
        <v>-3.5782128424973902</v>
      </c>
      <c r="H71">
        <f>+Sheet1!$B$35</f>
        <v>15</v>
      </c>
      <c r="I71">
        <f>+Sheet1!$B$36</f>
        <v>-15</v>
      </c>
    </row>
    <row r="72" spans="1:9" ht="12.75">
      <c r="A72" s="2">
        <f t="shared" si="5"/>
        <v>6.999999999999991</v>
      </c>
      <c r="B72">
        <f>SIN(Sheet2!$L$4+A72*Sheet1!$B$38*0.001)+Sheet1!$B$34</f>
        <v>-0.7061609197312722</v>
      </c>
      <c r="C72">
        <f>Sheet1!$D$9*(B72-$M$4)/(Sheet1!$B$44+$Q$4)</f>
        <v>-0.6371575715452247</v>
      </c>
      <c r="D72">
        <f>ATAN(Sheet1!$B$44/(-Sheet1!$B$38*(Sheet1!$A$44/1000000)))</f>
        <v>-1.5707956222786912</v>
      </c>
      <c r="E72">
        <f t="shared" si="3"/>
        <v>-89.99995963419484</v>
      </c>
      <c r="F72">
        <f>-(Sheet1!$D$37*Sheet1!$B$33*SIN(Sheet2!$L$4+0.001*Sheet1!$B$38*A72+E72)-$M$4)/(Sheet1!$B$44+$Q$4)</f>
        <v>-3.4264948771901307</v>
      </c>
      <c r="G72">
        <f t="shared" si="4"/>
        <v>-3.4264948771901307</v>
      </c>
      <c r="H72">
        <f>+Sheet1!$B$35</f>
        <v>15</v>
      </c>
      <c r="I72">
        <f>+Sheet1!$B$36</f>
        <v>-15</v>
      </c>
    </row>
    <row r="73" spans="1:9" ht="12.75">
      <c r="A73" s="2">
        <f t="shared" si="5"/>
        <v>7.099999999999991</v>
      </c>
      <c r="B73">
        <f>SIN(Sheet2!$L$4+A73*Sheet1!$B$38*0.001)+Sheet1!$B$34</f>
        <v>-0.8263284666247149</v>
      </c>
      <c r="C73">
        <f>Sheet1!$D$9*(B73-$M$4)/(Sheet1!$B$44+$Q$4)</f>
        <v>-0.745582804686574</v>
      </c>
      <c r="D73">
        <f>ATAN(Sheet1!$B$44/(-Sheet1!$B$38*(Sheet1!$A$44/1000000)))</f>
        <v>-1.5707956222786912</v>
      </c>
      <c r="E73">
        <f t="shared" si="3"/>
        <v>-89.99995963419484</v>
      </c>
      <c r="F73">
        <f>-(Sheet1!$D$37*Sheet1!$B$33*SIN(Sheet2!$L$4+0.001*Sheet1!$B$38*A73+E73)-$M$4)/(Sheet1!$B$44+$Q$4)</f>
        <v>-3.1533916226046554</v>
      </c>
      <c r="G73">
        <f t="shared" si="4"/>
        <v>-3.1533916226046554</v>
      </c>
      <c r="H73">
        <f>+Sheet1!$B$35</f>
        <v>15</v>
      </c>
      <c r="I73">
        <f>+Sheet1!$B$36</f>
        <v>-15</v>
      </c>
    </row>
    <row r="74" spans="1:9" ht="12.75">
      <c r="A74" s="2">
        <f t="shared" si="5"/>
        <v>7.19999999999999</v>
      </c>
      <c r="B74">
        <f>SIN(Sheet2!$L$4+A74*Sheet1!$B$38*0.001)+Sheet1!$B$34</f>
        <v>-0.9172229156280177</v>
      </c>
      <c r="C74">
        <f>Sheet1!$D$9*(B74-$M$4)/(Sheet1!$B$44+$Q$4)</f>
        <v>-0.827595395267096</v>
      </c>
      <c r="D74">
        <f>ATAN(Sheet1!$B$44/(-Sheet1!$B$38*(Sheet1!$A$44/1000000)))</f>
        <v>-1.5707956222786912</v>
      </c>
      <c r="E74">
        <f t="shared" si="3"/>
        <v>-89.99995963419484</v>
      </c>
      <c r="F74">
        <f>-(Sheet1!$D$37*Sheet1!$B$33*SIN(Sheet2!$L$4+0.001*Sheet1!$B$38*A74+E74)-$M$4)/(Sheet1!$B$44+$Q$4)</f>
        <v>-2.7685778976883357</v>
      </c>
      <c r="G74">
        <f t="shared" si="4"/>
        <v>-2.7685778976883357</v>
      </c>
      <c r="H74">
        <f>+Sheet1!$B$35</f>
        <v>15</v>
      </c>
      <c r="I74">
        <f>+Sheet1!$B$36</f>
        <v>-15</v>
      </c>
    </row>
    <row r="75" spans="1:9" ht="12.75">
      <c r="A75" s="2">
        <f t="shared" si="5"/>
        <v>7.29999999999999</v>
      </c>
      <c r="B75">
        <f>SIN(Sheet2!$L$4+A75*Sheet1!$B$38*0.001)+Sheet1!$B$34</f>
        <v>-0.9756242855704816</v>
      </c>
      <c r="C75">
        <f>Sheet1!$D$9*(B75-$M$4)/(Sheet1!$B$44+$Q$4)</f>
        <v>-0.8802900063787037</v>
      </c>
      <c r="D75">
        <f>ATAN(Sheet1!$B$44/(-Sheet1!$B$38*(Sheet1!$A$44/1000000)))</f>
        <v>-1.5707956222786912</v>
      </c>
      <c r="E75">
        <f t="shared" si="3"/>
        <v>-89.99995963419484</v>
      </c>
      <c r="F75">
        <f>-(Sheet1!$D$37*Sheet1!$B$33*SIN(Sheet2!$L$4+0.001*Sheet1!$B$38*A75+E75)-$M$4)/(Sheet1!$B$44+$Q$4)</f>
        <v>-2.2856859204923397</v>
      </c>
      <c r="G75">
        <f t="shared" si="4"/>
        <v>-2.2856859204923397</v>
      </c>
      <c r="H75">
        <f>+Sheet1!$B$35</f>
        <v>15</v>
      </c>
      <c r="I75">
        <f>+Sheet1!$B$36</f>
        <v>-15</v>
      </c>
    </row>
    <row r="76" spans="1:9" ht="12.75">
      <c r="A76" s="2">
        <f t="shared" si="5"/>
        <v>7.39999999999999</v>
      </c>
      <c r="B76">
        <f>SIN(Sheet2!$L$4+A76*Sheet1!$B$38*0.001)+Sheet1!$B$34</f>
        <v>-0.9994636788063234</v>
      </c>
      <c r="C76">
        <f>Sheet1!$D$9*(B76-$M$4)/(Sheet1!$B$44+$Q$4)</f>
        <v>-0.9017999051522593</v>
      </c>
      <c r="D76">
        <f>ATAN(Sheet1!$B$44/(-Sheet1!$B$38*(Sheet1!$A$44/1000000)))</f>
        <v>-1.5707956222786912</v>
      </c>
      <c r="E76">
        <f t="shared" si="3"/>
        <v>-89.99995963419484</v>
      </c>
      <c r="F76">
        <f>-(Sheet1!$D$37*Sheet1!$B$33*SIN(Sheet2!$L$4+0.001*Sheet1!$B$38*A76+E76)-$M$4)/(Sheet1!$B$44+$Q$4)</f>
        <v>-1.7218223800508854</v>
      </c>
      <c r="G76">
        <f t="shared" si="4"/>
        <v>-1.7218223800508854</v>
      </c>
      <c r="H76">
        <f>+Sheet1!$B$35</f>
        <v>15</v>
      </c>
      <c r="I76">
        <f>+Sheet1!$B$36</f>
        <v>-15</v>
      </c>
    </row>
    <row r="77" spans="1:9" ht="12.75">
      <c r="A77" s="2">
        <f t="shared" si="5"/>
        <v>7.499999999999989</v>
      </c>
      <c r="B77">
        <f>SIN(Sheet2!$L$4+A77*Sheet1!$B$38*0.001)+Sheet1!$B$34</f>
        <v>-0.987896572945206</v>
      </c>
      <c r="C77">
        <f>Sheet1!$D$9*(B77-$M$4)/(Sheet1!$B$44+$Q$4)</f>
        <v>-0.891363092700105</v>
      </c>
      <c r="D77">
        <f>ATAN(Sheet1!$B$44/(-Sheet1!$B$38*(Sheet1!$A$44/1000000)))</f>
        <v>-1.5707956222786912</v>
      </c>
      <c r="E77">
        <f t="shared" si="3"/>
        <v>-89.99995963419484</v>
      </c>
      <c r="F77">
        <f>-(Sheet1!$D$37*Sheet1!$B$33*SIN(Sheet2!$L$4+0.001*Sheet1!$B$38*A77+E77)-$M$4)/(Sheet1!$B$44+$Q$4)</f>
        <v>-1.096962423394454</v>
      </c>
      <c r="G77">
        <f t="shared" si="4"/>
        <v>-1.096962423394454</v>
      </c>
      <c r="H77">
        <f>+Sheet1!$B$35</f>
        <v>15</v>
      </c>
      <c r="I77">
        <f>+Sheet1!$B$36</f>
        <v>-15</v>
      </c>
    </row>
    <row r="78" spans="1:9" ht="12.75">
      <c r="A78" s="2">
        <f t="shared" si="5"/>
        <v>7.599999999999989</v>
      </c>
      <c r="B78">
        <f>SIN(Sheet2!$L$4+A78*Sheet1!$B$38*0.001)+Sheet1!$B$34</f>
        <v>-0.9413327384789582</v>
      </c>
      <c r="C78">
        <f>Sheet1!$D$9*(B78-$M$4)/(Sheet1!$B$44+$Q$4)</f>
        <v>-0.8493492983065571</v>
      </c>
      <c r="D78">
        <f>ATAN(Sheet1!$B$44/(-Sheet1!$B$38*(Sheet1!$A$44/1000000)))</f>
        <v>-1.5707956222786912</v>
      </c>
      <c r="E78">
        <f t="shared" si="3"/>
        <v>-89.99995963419484</v>
      </c>
      <c r="F78">
        <f>-(Sheet1!$D$37*Sheet1!$B$33*SIN(Sheet2!$L$4+0.001*Sheet1!$B$38*A78+E78)-$M$4)/(Sheet1!$B$44+$Q$4)</f>
        <v>-0.4332420260067583</v>
      </c>
      <c r="G78">
        <f t="shared" si="4"/>
        <v>-0.4332420260067583</v>
      </c>
      <c r="H78">
        <f>+Sheet1!$B$35</f>
        <v>15</v>
      </c>
      <c r="I78">
        <f>+Sheet1!$B$36</f>
        <v>-15</v>
      </c>
    </row>
    <row r="79" spans="1:9" ht="12.75">
      <c r="A79" s="2">
        <f t="shared" si="5"/>
        <v>7.699999999999989</v>
      </c>
      <c r="B79">
        <f>SIN(Sheet2!$L$4+A79*Sheet1!$B$38*0.001)+Sheet1!$B$34</f>
        <v>-0.8614217224575954</v>
      </c>
      <c r="C79">
        <f>Sheet1!$D$9*(B79-$M$4)/(Sheet1!$B$44+$Q$4)</f>
        <v>-0.7772468815836678</v>
      </c>
      <c r="D79">
        <f>ATAN(Sheet1!$B$44/(-Sheet1!$B$38*(Sheet1!$A$44/1000000)))</f>
        <v>-1.5707956222786912</v>
      </c>
      <c r="E79">
        <f t="shared" si="3"/>
        <v>-89.99995963419484</v>
      </c>
      <c r="F79">
        <f>-(Sheet1!$D$37*Sheet1!$B$33*SIN(Sheet2!$L$4+0.001*Sheet1!$B$38*A79+E79)-$M$4)/(Sheet1!$B$44+$Q$4)</f>
        <v>0.2458261861420441</v>
      </c>
      <c r="G79">
        <f t="shared" si="4"/>
        <v>0.2458261861420441</v>
      </c>
      <c r="H79">
        <f>+Sheet1!$B$35</f>
        <v>15</v>
      </c>
      <c r="I79">
        <f>+Sheet1!$B$36</f>
        <v>-15</v>
      </c>
    </row>
    <row r="80" spans="1:9" ht="12.75">
      <c r="A80" s="2">
        <f t="shared" si="5"/>
        <v>7.799999999999988</v>
      </c>
      <c r="B80">
        <f>SIN(Sheet2!$L$4+A80*Sheet1!$B$38*0.001)+Sheet1!$B$34</f>
        <v>-0.7509944124627338</v>
      </c>
      <c r="C80">
        <f>Sheet1!$D$9*(B80-$M$4)/(Sheet1!$B$44+$Q$4)</f>
        <v>-0.6776101065899837</v>
      </c>
      <c r="D80">
        <f>ATAN(Sheet1!$B$44/(-Sheet1!$B$38*(Sheet1!$A$44/1000000)))</f>
        <v>-1.5707956222786912</v>
      </c>
      <c r="E80">
        <f t="shared" si="3"/>
        <v>-89.99995963419484</v>
      </c>
      <c r="F80">
        <f>-(Sheet1!$D$37*Sheet1!$B$33*SIN(Sheet2!$L$4+0.001*Sheet1!$B$38*A80+E80)-$M$4)/(Sheet1!$B$44+$Q$4)</f>
        <v>0.9161858830917312</v>
      </c>
      <c r="G80">
        <f t="shared" si="4"/>
        <v>0.9161858830917312</v>
      </c>
      <c r="H80">
        <f>+Sheet1!$B$35</f>
        <v>15</v>
      </c>
      <c r="I80">
        <f>+Sheet1!$B$36</f>
        <v>-15</v>
      </c>
    </row>
    <row r="81" spans="1:9" ht="12.75">
      <c r="A81" s="2">
        <f t="shared" si="5"/>
        <v>7.899999999999988</v>
      </c>
      <c r="B81">
        <f>SIN(Sheet2!$L$4+A81*Sheet1!$B$38*0.001)+Sheet1!$B$34</f>
        <v>-0.6139627510036573</v>
      </c>
      <c r="C81">
        <f>Sheet1!$D$9*(B81-$M$4)/(Sheet1!$B$44+$Q$4)</f>
        <v>-0.553968655752831</v>
      </c>
      <c r="D81">
        <f>ATAN(Sheet1!$B$44/(-Sheet1!$B$38*(Sheet1!$A$44/1000000)))</f>
        <v>-1.5707956222786912</v>
      </c>
      <c r="E81">
        <f t="shared" si="3"/>
        <v>-89.99995963419484</v>
      </c>
      <c r="F81">
        <f>-(Sheet1!$D$37*Sheet1!$B$33*SIN(Sheet2!$L$4+0.001*Sheet1!$B$38*A81+E81)-$M$4)/(Sheet1!$B$44+$Q$4)</f>
        <v>1.554089238375187</v>
      </c>
      <c r="G81">
        <f t="shared" si="4"/>
        <v>1.554089238375187</v>
      </c>
      <c r="H81">
        <f>+Sheet1!$B$35</f>
        <v>15</v>
      </c>
      <c r="I81">
        <f>+Sheet1!$B$36</f>
        <v>-15</v>
      </c>
    </row>
    <row r="82" spans="1:9" ht="12.75">
      <c r="A82" s="2">
        <f t="shared" si="5"/>
        <v>7.999999999999988</v>
      </c>
      <c r="B82">
        <f>SIN(Sheet2!$L$4+A82*Sheet1!$B$38*0.001)+Sheet1!$B$34</f>
        <v>-0.4551811530036772</v>
      </c>
      <c r="C82">
        <f>Sheet1!$D$9*(B82-$M$4)/(Sheet1!$B$44+$Q$4)</f>
        <v>-0.4107025891086489</v>
      </c>
      <c r="D82">
        <f>ATAN(Sheet1!$B$44/(-Sheet1!$B$38*(Sheet1!$A$44/1000000)))</f>
        <v>-1.5707956222786912</v>
      </c>
      <c r="E82">
        <f t="shared" si="3"/>
        <v>-89.99995963419484</v>
      </c>
      <c r="F82">
        <f>-(Sheet1!$D$37*Sheet1!$B$33*SIN(Sheet2!$L$4+0.001*Sheet1!$B$38*A82+E82)-$M$4)/(Sheet1!$B$44+$Q$4)</f>
        <v>2.136938207609571</v>
      </c>
      <c r="G82">
        <f t="shared" si="4"/>
        <v>2.136938207609571</v>
      </c>
      <c r="H82">
        <f>+Sheet1!$B$35</f>
        <v>15</v>
      </c>
      <c r="I82">
        <f>+Sheet1!$B$36</f>
        <v>-15</v>
      </c>
    </row>
    <row r="83" spans="1:9" ht="12.75">
      <c r="A83" s="2">
        <f t="shared" si="5"/>
        <v>8.099999999999987</v>
      </c>
      <c r="B83">
        <f>SIN(Sheet2!$L$4+A83*Sheet1!$B$38*0.001)+Sheet1!$B$34</f>
        <v>-0.2802745357313231</v>
      </c>
      <c r="C83">
        <f>Sheet1!$D$9*(B83-$M$4)/(Sheet1!$B$44+$Q$4)</f>
        <v>-0.25288717849253534</v>
      </c>
      <c r="D83">
        <f>ATAN(Sheet1!$B$44/(-Sheet1!$B$38*(Sheet1!$A$44/1000000)))</f>
        <v>-1.5707956222786912</v>
      </c>
      <c r="E83">
        <f t="shared" si="3"/>
        <v>-89.99995963419484</v>
      </c>
      <c r="F83">
        <f>-(Sheet1!$D$37*Sheet1!$B$33*SIN(Sheet2!$L$4+0.001*Sheet1!$B$38*A83+E83)-$M$4)/(Sheet1!$B$44+$Q$4)</f>
        <v>2.6440850754845995</v>
      </c>
      <c r="G83">
        <f t="shared" si="4"/>
        <v>2.6440850754845995</v>
      </c>
      <c r="H83">
        <f>+Sheet1!$B$35</f>
        <v>15</v>
      </c>
      <c r="I83">
        <f>+Sheet1!$B$36</f>
        <v>-15</v>
      </c>
    </row>
    <row r="84" spans="1:9" ht="12.75">
      <c r="A84" s="2">
        <f t="shared" si="5"/>
        <v>8.199999999999987</v>
      </c>
      <c r="B84">
        <f>SIN(Sheet2!$L$4+A84*Sheet1!$B$38*0.001)+Sheet1!$B$34</f>
        <v>-0.095439053301898</v>
      </c>
      <c r="C84">
        <f>Sheet1!$D$9*(B84-$M$4)/(Sheet1!$B$44+$Q$4)</f>
        <v>-0.08611311350329832</v>
      </c>
      <c r="D84">
        <f>ATAN(Sheet1!$B$44/(-Sheet1!$B$38*(Sheet1!$A$44/1000000)))</f>
        <v>-1.5707956222786912</v>
      </c>
      <c r="E84">
        <f t="shared" si="3"/>
        <v>-89.99995963419484</v>
      </c>
      <c r="F84">
        <f>-(Sheet1!$D$37*Sheet1!$B$33*SIN(Sheet2!$L$4+0.001*Sheet1!$B$38*A84+E84)-$M$4)/(Sheet1!$B$44+$Q$4)</f>
        <v>3.0575639113714144</v>
      </c>
      <c r="G84">
        <f t="shared" si="4"/>
        <v>3.0575639113714144</v>
      </c>
      <c r="H84">
        <f>+Sheet1!$B$35</f>
        <v>15</v>
      </c>
      <c r="I84">
        <f>+Sheet1!$B$36</f>
        <v>-15</v>
      </c>
    </row>
    <row r="85" spans="1:9" ht="12.75">
      <c r="A85" s="2">
        <f t="shared" si="5"/>
        <v>8.299999999999986</v>
      </c>
      <c r="B85">
        <f>SIN(Sheet2!$L$4+A85*Sheet1!$B$38*0.001)+Sheet1!$B$34</f>
        <v>0.09277740517118262</v>
      </c>
      <c r="C85">
        <f>Sheet1!$D$9*(B85-$M$4)/(Sheet1!$B$44+$Q$4)</f>
        <v>0.0837115514628503</v>
      </c>
      <c r="D85">
        <f>ATAN(Sheet1!$B$44/(-Sheet1!$B$38*(Sheet1!$A$44/1000000)))</f>
        <v>-1.5707956222786912</v>
      </c>
      <c r="E85">
        <f t="shared" si="3"/>
        <v>-89.99995963419484</v>
      </c>
      <c r="F85">
        <f>-(Sheet1!$D$37*Sheet1!$B$33*SIN(Sheet2!$L$4+0.001*Sheet1!$B$38*A85+E85)-$M$4)/(Sheet1!$B$44+$Q$4)</f>
        <v>3.3627270213720246</v>
      </c>
      <c r="G85">
        <f t="shared" si="4"/>
        <v>3.3627270213720246</v>
      </c>
      <c r="H85">
        <f>+Sheet1!$B$35</f>
        <v>15</v>
      </c>
      <c r="I85">
        <f>+Sheet1!$B$36</f>
        <v>-15</v>
      </c>
    </row>
    <row r="86" spans="1:9" ht="12.75">
      <c r="A86" s="2">
        <f t="shared" si="5"/>
        <v>8.399999999999986</v>
      </c>
      <c r="B86">
        <f>SIN(Sheet2!$L$4+A86*Sheet1!$B$38*0.001)+Sheet1!$B$34</f>
        <v>0.27770717781258336</v>
      </c>
      <c r="C86">
        <f>Sheet1!$D$9*(B86-$M$4)/(Sheet1!$B$44+$Q$4)</f>
        <v>0.2505706929846512</v>
      </c>
      <c r="D86">
        <f>ATAN(Sheet1!$B$44/(-Sheet1!$B$38*(Sheet1!$A$44/1000000)))</f>
        <v>-1.5707956222786912</v>
      </c>
      <c r="E86">
        <f t="shared" si="3"/>
        <v>-89.99995963419484</v>
      </c>
      <c r="F86">
        <f>-(Sheet1!$D$37*Sheet1!$B$33*SIN(Sheet2!$L$4+0.001*Sheet1!$B$38*A86+E86)-$M$4)/(Sheet1!$B$44+$Q$4)</f>
        <v>3.5487638501777696</v>
      </c>
      <c r="G86">
        <f t="shared" si="4"/>
        <v>3.5487638501777696</v>
      </c>
      <c r="H86">
        <f>+Sheet1!$B$35</f>
        <v>15</v>
      </c>
      <c r="I86">
        <f>+Sheet1!$B$36</f>
        <v>-15</v>
      </c>
    </row>
    <row r="87" spans="1:9" ht="12.75">
      <c r="A87" s="2">
        <f t="shared" si="5"/>
        <v>8.499999999999986</v>
      </c>
      <c r="B87">
        <f>SIN(Sheet2!$L$4+A87*Sheet1!$B$38*0.001)+Sheet1!$B$34</f>
        <v>0.45279903523112175</v>
      </c>
      <c r="C87">
        <f>Sheet1!$D$9*(B87-$M$4)/(Sheet1!$B$44+$Q$4)</f>
        <v>0.40855324278731225</v>
      </c>
      <c r="D87">
        <f>ATAN(Sheet1!$B$44/(-Sheet1!$B$38*(Sheet1!$A$44/1000000)))</f>
        <v>-1.5707956222786912</v>
      </c>
      <c r="E87">
        <f t="shared" si="3"/>
        <v>-89.99995963419484</v>
      </c>
      <c r="F87">
        <f>-(Sheet1!$D$37*Sheet1!$B$33*SIN(Sheet2!$L$4+0.001*Sheet1!$B$38*A87+E87)-$M$4)/(Sheet1!$B$44+$Q$4)</f>
        <v>3.609083950380919</v>
      </c>
      <c r="G87">
        <f t="shared" si="4"/>
        <v>3.609083950380919</v>
      </c>
      <c r="H87">
        <f>+Sheet1!$B$35</f>
        <v>15</v>
      </c>
      <c r="I87">
        <f>+Sheet1!$B$36</f>
        <v>-15</v>
      </c>
    </row>
    <row r="88" spans="1:9" ht="12.75">
      <c r="A88" s="2">
        <f t="shared" si="5"/>
        <v>8.599999999999985</v>
      </c>
      <c r="B88">
        <f>SIN(Sheet2!$L$4+A88*Sheet1!$B$38*0.001)+Sheet1!$B$34</f>
        <v>0.6118502610869663</v>
      </c>
      <c r="C88">
        <f>Sheet1!$D$9*(B88-$M$4)/(Sheet1!$B$44+$Q$4)</f>
        <v>0.5520625902830161</v>
      </c>
      <c r="D88">
        <f>ATAN(Sheet1!$B$44/(-Sheet1!$B$38*(Sheet1!$A$44/1000000)))</f>
        <v>-1.5707956222786912</v>
      </c>
      <c r="E88">
        <f t="shared" si="3"/>
        <v>-89.99995963419484</v>
      </c>
      <c r="F88">
        <f>-(Sheet1!$D$37*Sheet1!$B$33*SIN(Sheet2!$L$4+0.001*Sheet1!$B$38*A88+E88)-$M$4)/(Sheet1!$B$44+$Q$4)</f>
        <v>3.541550452359651</v>
      </c>
      <c r="G88">
        <f t="shared" si="4"/>
        <v>3.541550452359651</v>
      </c>
      <c r="H88">
        <f>+Sheet1!$B$35</f>
        <v>15</v>
      </c>
      <c r="I88">
        <f>+Sheet1!$B$36</f>
        <v>-15</v>
      </c>
    </row>
    <row r="89" spans="1:9" ht="12.75">
      <c r="A89" s="2">
        <f t="shared" si="5"/>
        <v>8.699999999999985</v>
      </c>
      <c r="B89">
        <f>SIN(Sheet2!$L$4+A89*Sheet1!$B$38*0.001)+Sheet1!$B$34</f>
        <v>0.7492263864103722</v>
      </c>
      <c r="C89">
        <f>Sheet1!$D$9*(B89-$M$4)/(Sheet1!$B$44+$Q$4)</f>
        <v>0.6760148452912133</v>
      </c>
      <c r="D89">
        <f>ATAN(Sheet1!$B$44/(-Sheet1!$B$38*(Sheet1!$A$44/1000000)))</f>
        <v>-1.5707956222786912</v>
      </c>
      <c r="E89">
        <f t="shared" si="3"/>
        <v>-89.99995963419484</v>
      </c>
      <c r="F89">
        <f>-(Sheet1!$D$37*Sheet1!$B$33*SIN(Sheet2!$L$4+0.001*Sheet1!$B$38*A89+E89)-$M$4)/(Sheet1!$B$44+$Q$4)</f>
        <v>3.3485557639496797</v>
      </c>
      <c r="G89">
        <f t="shared" si="4"/>
        <v>3.3485557639496797</v>
      </c>
      <c r="H89">
        <f>+Sheet1!$B$35</f>
        <v>15</v>
      </c>
      <c r="I89">
        <f>+Sheet1!$B$36</f>
        <v>-15</v>
      </c>
    </row>
    <row r="90" spans="1:9" ht="12.75">
      <c r="A90" s="2">
        <f t="shared" si="5"/>
        <v>8.799999999999985</v>
      </c>
      <c r="B90">
        <f>SIN(Sheet2!$L$4+A90*Sheet1!$B$38*0.001)+Sheet1!$B$34</f>
        <v>0.8600607934739116</v>
      </c>
      <c r="C90">
        <f>Sheet1!$D$9*(B90-$M$4)/(Sheet1!$B$44+$Q$4)</f>
        <v>0.7760189373827631</v>
      </c>
      <c r="D90">
        <f>ATAN(Sheet1!$B$44/(-Sheet1!$B$38*(Sheet1!$A$44/1000000)))</f>
        <v>-1.5707956222786912</v>
      </c>
      <c r="E90">
        <f t="shared" si="3"/>
        <v>-89.99995963419484</v>
      </c>
      <c r="F90">
        <f>-(Sheet1!$D$37*Sheet1!$B$33*SIN(Sheet2!$L$4+0.001*Sheet1!$B$38*A90+E90)-$M$4)/(Sheet1!$B$44+$Q$4)</f>
        <v>3.0369368182040617</v>
      </c>
      <c r="G90">
        <f t="shared" si="4"/>
        <v>3.0369368182040617</v>
      </c>
      <c r="H90">
        <f>+Sheet1!$B$35</f>
        <v>15</v>
      </c>
      <c r="I90">
        <f>+Sheet1!$B$36</f>
        <v>-15</v>
      </c>
    </row>
    <row r="91" spans="1:9" ht="12.75">
      <c r="A91" s="2">
        <f t="shared" si="5"/>
        <v>8.899999999999984</v>
      </c>
      <c r="B91">
        <f>SIN(Sheet2!$L$4+A91*Sheet1!$B$38*0.001)+Sheet1!$B$34</f>
        <v>0.9404271181516661</v>
      </c>
      <c r="C91">
        <f>Sheet1!$D$9*(B91-$M$4)/(Sheet1!$B$44+$Q$4)</f>
        <v>0.8485321717390052</v>
      </c>
      <c r="D91">
        <f>ATAN(Sheet1!$B$44/(-Sheet1!$B$38*(Sheet1!$A$44/1000000)))</f>
        <v>-1.5707956222786912</v>
      </c>
      <c r="E91">
        <f t="shared" si="3"/>
        <v>-89.99995963419484</v>
      </c>
      <c r="F91">
        <f>-(Sheet1!$D$37*Sheet1!$B$33*SIN(Sheet2!$L$4+0.001*Sheet1!$B$38*A91+E91)-$M$4)/(Sheet1!$B$44+$Q$4)</f>
        <v>2.6177328716310693</v>
      </c>
      <c r="G91">
        <f t="shared" si="4"/>
        <v>2.6177328716310693</v>
      </c>
      <c r="H91">
        <f>+Sheet1!$B$35</f>
        <v>15</v>
      </c>
      <c r="I91">
        <f>+Sheet1!$B$36</f>
        <v>-15</v>
      </c>
    </row>
    <row r="92" spans="1:9" ht="12.75">
      <c r="A92" s="2">
        <f t="shared" si="5"/>
        <v>8.999999999999984</v>
      </c>
      <c r="B92">
        <f>SIN(Sheet2!$L$4+A92*Sheet1!$B$38*0.001)+Sheet1!$B$34</f>
        <v>0.9874783433258977</v>
      </c>
      <c r="C92">
        <f>Sheet1!$D$9*(B92-$M$4)/(Sheet1!$B$44+$Q$4)</f>
        <v>0.89098573088194</v>
      </c>
      <c r="D92">
        <f>ATAN(Sheet1!$B$44/(-Sheet1!$B$38*(Sheet1!$A$44/1000000)))</f>
        <v>-1.5707956222786912</v>
      </c>
      <c r="E92">
        <f t="shared" si="3"/>
        <v>-89.99995963419484</v>
      </c>
      <c r="F92">
        <f>-(Sheet1!$D$37*Sheet1!$B$33*SIN(Sheet2!$L$4+0.001*Sheet1!$B$38*A92+E92)-$M$4)/(Sheet1!$B$44+$Q$4)</f>
        <v>2.105794433029126</v>
      </c>
      <c r="G92">
        <f t="shared" si="4"/>
        <v>2.105794433029126</v>
      </c>
      <c r="H92">
        <f>+Sheet1!$B$35</f>
        <v>15</v>
      </c>
      <c r="I92">
        <f>+Sheet1!$B$36</f>
        <v>-15</v>
      </c>
    </row>
    <row r="93" spans="1:9" ht="12.75">
      <c r="A93" s="2">
        <f t="shared" si="5"/>
        <v>9.099999999999984</v>
      </c>
      <c r="B93">
        <f>SIN(Sheet2!$L$4+A93*Sheet1!$B$38*0.001)+Sheet1!$B$34</f>
        <v>0.9995476558877675</v>
      </c>
      <c r="C93">
        <f>Sheet1!$D$9*(B93-$M$4)/(Sheet1!$B$44+$Q$4)</f>
        <v>0.9018756763140204</v>
      </c>
      <c r="D93">
        <f>ATAN(Sheet1!$B$44/(-Sheet1!$B$38*(Sheet1!$A$44/1000000)))</f>
        <v>-1.5707956222786912</v>
      </c>
      <c r="E93">
        <f t="shared" si="3"/>
        <v>-89.99995963419484</v>
      </c>
      <c r="F93">
        <f>-(Sheet1!$D$37*Sheet1!$B$33*SIN(Sheet2!$L$4+0.001*Sheet1!$B$38*A93+E93)-$M$4)/(Sheet1!$B$44+$Q$4)</f>
        <v>1.5192571768089311</v>
      </c>
      <c r="G93">
        <f t="shared" si="4"/>
        <v>1.5192571768089311</v>
      </c>
      <c r="H93">
        <f>+Sheet1!$B$35</f>
        <v>15</v>
      </c>
      <c r="I93">
        <f>+Sheet1!$B$36</f>
        <v>-15</v>
      </c>
    </row>
    <row r="94" spans="1:9" ht="12.75">
      <c r="A94" s="2">
        <f t="shared" si="5"/>
        <v>9.199999999999983</v>
      </c>
      <c r="B94">
        <f>SIN(Sheet2!$L$4+A94*Sheet1!$B$38*0.001)+Sheet1!$B$34</f>
        <v>0.9762074944227028</v>
      </c>
      <c r="C94">
        <f>Sheet1!$D$9*(B94-$M$4)/(Sheet1!$B$44+$Q$4)</f>
        <v>0.8808162262892113</v>
      </c>
      <c r="D94">
        <f>ATAN(Sheet1!$B$44/(-Sheet1!$B$38*(Sheet1!$A$44/1000000)))</f>
        <v>-1.5707956222786912</v>
      </c>
      <c r="E94">
        <f t="shared" si="3"/>
        <v>-89.99995963419484</v>
      </c>
      <c r="F94">
        <f>-(Sheet1!$D$37*Sheet1!$B$33*SIN(Sheet2!$L$4+0.001*Sheet1!$B$38*A94+E94)-$M$4)/(Sheet1!$B$44+$Q$4)</f>
        <v>0.8788994776857345</v>
      </c>
      <c r="G94">
        <f t="shared" si="4"/>
        <v>0.8788994776857345</v>
      </c>
      <c r="H94">
        <f>+Sheet1!$B$35</f>
        <v>15</v>
      </c>
      <c r="I94">
        <f>+Sheet1!$B$36</f>
        <v>-15</v>
      </c>
    </row>
    <row r="95" spans="1:9" ht="12.75">
      <c r="A95" s="2">
        <f t="shared" si="5"/>
        <v>9.299999999999983</v>
      </c>
      <c r="B95">
        <f>SIN(Sheet2!$L$4+A95*Sheet1!$B$38*0.001)+Sheet1!$B$34</f>
        <v>0.9182846957866712</v>
      </c>
      <c r="C95">
        <f>Sheet1!$D$9*(B95-$M$4)/(Sheet1!$B$44+$Q$4)</f>
        <v>0.8285534223236768</v>
      </c>
      <c r="D95">
        <f>ATAN(Sheet1!$B$44/(-Sheet1!$B$38*(Sheet1!$A$44/1000000)))</f>
        <v>-1.5707956222786912</v>
      </c>
      <c r="E95">
        <f t="shared" si="3"/>
        <v>-89.99995963419484</v>
      </c>
      <c r="F95">
        <f>-(Sheet1!$D$37*Sheet1!$B$33*SIN(Sheet2!$L$4+0.001*Sheet1!$B$38*A95+E95)-$M$4)/(Sheet1!$B$44+$Q$4)</f>
        <v>0.20740632639666678</v>
      </c>
      <c r="G95">
        <f t="shared" si="4"/>
        <v>0.20740632639666678</v>
      </c>
      <c r="H95">
        <f>+Sheet1!$B$35</f>
        <v>15</v>
      </c>
      <c r="I95">
        <f>+Sheet1!$B$36</f>
        <v>-15</v>
      </c>
    </row>
    <row r="96" spans="1:9" ht="12.75">
      <c r="A96" s="2">
        <f t="shared" si="5"/>
        <v>9.399999999999983</v>
      </c>
      <c r="B96">
        <f>SIN(Sheet2!$L$4+A96*Sheet1!$B$38*0.001)+Sheet1!$B$34</f>
        <v>0.8278312039983377</v>
      </c>
      <c r="C96">
        <f>Sheet1!$D$9*(B96-$M$4)/(Sheet1!$B$44+$Q$4)</f>
        <v>0.7469387003031314</v>
      </c>
      <c r="D96">
        <f>ATAN(Sheet1!$B$44/(-Sheet1!$B$38*(Sheet1!$A$44/1000000)))</f>
        <v>-1.5707956222786912</v>
      </c>
      <c r="E96">
        <f t="shared" si="3"/>
        <v>-89.99995963419484</v>
      </c>
      <c r="F96">
        <f>-(Sheet1!$D$37*Sheet1!$B$33*SIN(Sheet2!$L$4+0.001*Sheet1!$B$38*A96+E96)-$M$4)/(Sheet1!$B$44+$Q$4)</f>
        <v>-0.47143429740579584</v>
      </c>
      <c r="G96">
        <f t="shared" si="4"/>
        <v>-0.47143429740579584</v>
      </c>
      <c r="H96">
        <f>+Sheet1!$B$35</f>
        <v>15</v>
      </c>
      <c r="I96">
        <f>+Sheet1!$B$36</f>
        <v>-15</v>
      </c>
    </row>
    <row r="97" spans="1:9" ht="12.75">
      <c r="A97" s="2">
        <f t="shared" si="5"/>
        <v>9.499999999999982</v>
      </c>
      <c r="B97">
        <f>SIN(Sheet2!$L$4+A97*Sheet1!$B$38*0.001)+Sheet1!$B$34</f>
        <v>0.7080513790992249</v>
      </c>
      <c r="C97">
        <f>Sheet1!$D$9*(B97-$M$4)/(Sheet1!$B$44+$Q$4)</f>
        <v>0.6388633024435701</v>
      </c>
      <c r="D97">
        <f>ATAN(Sheet1!$B$44/(-Sheet1!$B$38*(Sheet1!$A$44/1000000)))</f>
        <v>-1.5707956222786912</v>
      </c>
      <c r="E97">
        <f t="shared" si="3"/>
        <v>-89.99995963419484</v>
      </c>
      <c r="F97">
        <f>-(Sheet1!$D$37*Sheet1!$B$33*SIN(Sheet2!$L$4+0.001*Sheet1!$B$38*A97+E97)-$M$4)/(Sheet1!$B$44+$Q$4)</f>
        <v>-1.1335741261925705</v>
      </c>
      <c r="G97">
        <f t="shared" si="4"/>
        <v>-1.1335741261925705</v>
      </c>
      <c r="H97">
        <f>+Sheet1!$B$35</f>
        <v>15</v>
      </c>
      <c r="I97">
        <f>+Sheet1!$B$36</f>
        <v>-15</v>
      </c>
    </row>
    <row r="98" spans="1:9" ht="12.75">
      <c r="A98" s="2">
        <f t="shared" si="5"/>
        <v>9.599999999999982</v>
      </c>
      <c r="B98">
        <f>SIN(Sheet2!$L$4+A98*Sheet1!$B$38*0.001)+Sheet1!$B$34</f>
        <v>0.56318848110172</v>
      </c>
      <c r="C98">
        <f>Sheet1!$D$9*(B98-$M$4)/(Sheet1!$B$44+$Q$4)</f>
        <v>0.5081558535943496</v>
      </c>
      <c r="D98">
        <f>ATAN(Sheet1!$B$44/(-Sheet1!$B$38*(Sheet1!$A$44/1000000)))</f>
        <v>-1.5707956222786912</v>
      </c>
      <c r="E98">
        <f t="shared" si="3"/>
        <v>-89.99995963419484</v>
      </c>
      <c r="F98">
        <f>-(Sheet1!$D$37*Sheet1!$B$33*SIN(Sheet2!$L$4+0.001*Sheet1!$B$38*A98+E98)-$M$4)/(Sheet1!$B$44+$Q$4)</f>
        <v>-1.7555565264241426</v>
      </c>
      <c r="G98">
        <f t="shared" si="4"/>
        <v>-1.7555565264241426</v>
      </c>
      <c r="H98">
        <f>+Sheet1!$B$35</f>
        <v>15</v>
      </c>
      <c r="I98">
        <f>+Sheet1!$B$36</f>
        <v>-15</v>
      </c>
    </row>
    <row r="99" spans="1:9" ht="12.75">
      <c r="A99" s="2">
        <f t="shared" si="5"/>
        <v>9.699999999999982</v>
      </c>
      <c r="B99">
        <f>SIN(Sheet2!$L$4+A99*Sheet1!$B$38*0.001)+Sheet1!$B$34</f>
        <v>0.39837435038773544</v>
      </c>
      <c r="C99">
        <f>Sheet1!$D$9*(B99-$M$4)/(Sheet1!$B$44+$Q$4)</f>
        <v>0.35944673029420726</v>
      </c>
      <c r="D99">
        <f>ATAN(Sheet1!$B$44/(-Sheet1!$B$38*(Sheet1!$A$44/1000000)))</f>
        <v>-1.5707956222786912</v>
      </c>
      <c r="E99">
        <f t="shared" si="3"/>
        <v>-89.99995963419484</v>
      </c>
      <c r="F99">
        <f>-(Sheet1!$D$37*Sheet1!$B$33*SIN(Sheet2!$L$4+0.001*Sheet1!$B$38*A99+E99)-$M$4)/(Sheet1!$B$44+$Q$4)</f>
        <v>-2.3153474614872023</v>
      </c>
      <c r="G99">
        <f t="shared" si="4"/>
        <v>-2.3153474614872023</v>
      </c>
      <c r="H99">
        <f>+Sheet1!$B$35</f>
        <v>15</v>
      </c>
      <c r="I99">
        <f>+Sheet1!$B$36</f>
        <v>-15</v>
      </c>
    </row>
    <row r="100" spans="1:9" ht="12.75">
      <c r="A100" s="2">
        <f t="shared" si="5"/>
        <v>9.799999999999981</v>
      </c>
      <c r="B100">
        <f>SIN(Sheet2!$L$4+A100*Sheet1!$B$38*0.001)+Sheet1!$B$34</f>
        <v>0.21944760970467253</v>
      </c>
      <c r="C100">
        <f>Sheet1!$D$9*(B100-$M$4)/(Sheet1!$B$44+$Q$4)</f>
        <v>0.19800402737387765</v>
      </c>
      <c r="D100">
        <f>ATAN(Sheet1!$B$44/(-Sheet1!$B$38*(Sheet1!$A$44/1000000)))</f>
        <v>-1.5707956222786912</v>
      </c>
      <c r="E100">
        <f t="shared" si="3"/>
        <v>-89.99995963419484</v>
      </c>
      <c r="F100">
        <f>-(Sheet1!$D$37*Sheet1!$B$33*SIN(Sheet2!$L$4+0.001*Sheet1!$B$38*A100+E100)-$M$4)/(Sheet1!$B$44+$Q$4)</f>
        <v>-2.7931160584276986</v>
      </c>
      <c r="G100">
        <f t="shared" si="4"/>
        <v>-2.7931160584276986</v>
      </c>
      <c r="H100">
        <f>+Sheet1!$B$35</f>
        <v>15</v>
      </c>
      <c r="I100">
        <f>+Sheet1!$B$36</f>
        <v>-15</v>
      </c>
    </row>
    <row r="101" spans="1:9" ht="12.75">
      <c r="A101" s="2">
        <f t="shared" si="5"/>
        <v>9.89999999999998</v>
      </c>
      <c r="B101">
        <f>SIN(Sheet2!$L$4+A101*Sheet1!$B$38*0.001)+Sheet1!$B$34</f>
        <v>0.032746828043820904</v>
      </c>
      <c r="C101">
        <f>Sheet1!$D$9*(B101-$M$4)/(Sheet1!$B$44+$Q$4)</f>
        <v>0.029546933070368816</v>
      </c>
      <c r="D101">
        <f>ATAN(Sheet1!$B$44/(-Sheet1!$B$38*(Sheet1!$A$44/1000000)))</f>
        <v>-1.5707956222786912</v>
      </c>
      <c r="E101">
        <f t="shared" si="3"/>
        <v>-89.99995963419484</v>
      </c>
      <c r="F101">
        <f>-(Sheet1!$D$37*Sheet1!$B$33*SIN(Sheet2!$L$4+0.001*Sheet1!$B$38*A101+E101)-$M$4)/(Sheet1!$B$44+$Q$4)</f>
        <v>-3.1719371265111063</v>
      </c>
      <c r="G101">
        <f t="shared" si="4"/>
        <v>-3.1719371265111063</v>
      </c>
      <c r="H101">
        <f>+Sheet1!$B$35</f>
        <v>15</v>
      </c>
      <c r="I101">
        <f>+Sheet1!$B$36</f>
        <v>-15</v>
      </c>
    </row>
    <row r="102" spans="1:9" ht="12.75">
      <c r="A102" s="2">
        <f t="shared" si="5"/>
        <v>9.99999999999998</v>
      </c>
      <c r="B102">
        <f>SIN(Sheet2!$L$4+A102*Sheet1!$B$38*0.001)+Sheet1!$B$34</f>
        <v>-0.1551140263261587</v>
      </c>
      <c r="C102">
        <f>Sheet1!$D$9*(B102-$M$4)/(Sheet1!$B$44+$Q$4)</f>
        <v>-0.13995687606755075</v>
      </c>
      <c r="D102">
        <f>ATAN(Sheet1!$B$44/(-Sheet1!$B$38*(Sheet1!$A$44/1000000)))</f>
        <v>-1.5707956222786912</v>
      </c>
      <c r="E102">
        <f t="shared" si="3"/>
        <v>-89.99995963419484</v>
      </c>
      <c r="F102">
        <f>-(Sheet1!$D$37*Sheet1!$B$33*SIN(Sheet2!$L$4+0.001*Sheet1!$B$38*A102+E102)-$M$4)/(Sheet1!$B$44+$Q$4)</f>
        <v>-3.438390740541896</v>
      </c>
      <c r="G102">
        <f t="shared" si="4"/>
        <v>-3.438390740541896</v>
      </c>
      <c r="H102">
        <f>+Sheet1!$B$35</f>
        <v>15</v>
      </c>
      <c r="I102">
        <f>+Sheet1!$B$36</f>
        <v>-15</v>
      </c>
    </row>
    <row r="103" spans="1:9" ht="12.75">
      <c r="A103" s="2">
        <f t="shared" si="5"/>
        <v>10.09999999999998</v>
      </c>
      <c r="B103">
        <f>SIN(Sheet2!$L$4+A103*Sheet1!$B$38*0.001)+Sheet1!$B$34</f>
        <v>-0.3374798889825809</v>
      </c>
      <c r="C103">
        <f>Sheet1!$D$9*(B103-$M$4)/(Sheet1!$B$44+$Q$4)</f>
        <v>-0.30450264309630953</v>
      </c>
      <c r="D103">
        <f>ATAN(Sheet1!$B$44/(-Sheet1!$B$38*(Sheet1!$A$44/1000000)))</f>
        <v>-1.5707956222786912</v>
      </c>
      <c r="E103">
        <f t="shared" si="3"/>
        <v>-89.99995963419484</v>
      </c>
      <c r="F103">
        <f>-(Sheet1!$D$37*Sheet1!$B$33*SIN(Sheet2!$L$4+0.001*Sheet1!$B$38*A103+E103)-$M$4)/(Sheet1!$B$44+$Q$4)</f>
        <v>-3.5830376484046766</v>
      </c>
      <c r="G103">
        <f t="shared" si="4"/>
        <v>-3.5830376484046766</v>
      </c>
      <c r="H103">
        <f>+Sheet1!$B$35</f>
        <v>15</v>
      </c>
      <c r="I103">
        <f>+Sheet1!$B$36</f>
        <v>-15</v>
      </c>
    </row>
    <row r="104" spans="1:9" ht="12.75">
      <c r="A104" s="2">
        <f t="shared" si="5"/>
        <v>10.19999999999998</v>
      </c>
      <c r="B104">
        <f>SIN(Sheet2!$L$4+A104*Sheet1!$B$38*0.001)+Sheet1!$B$34</f>
        <v>-0.507890358323699</v>
      </c>
      <c r="C104">
        <f>Sheet1!$D$9*(B104-$M$4)/(Sheet1!$B$44+$Q$4)</f>
        <v>-0.45826125218584673</v>
      </c>
      <c r="D104">
        <f>ATAN(Sheet1!$B$44/(-Sheet1!$B$38*(Sheet1!$A$44/1000000)))</f>
        <v>-1.5707956222786912</v>
      </c>
      <c r="E104">
        <f t="shared" si="3"/>
        <v>-89.99995963419484</v>
      </c>
      <c r="F104">
        <f>-(Sheet1!$D$37*Sheet1!$B$33*SIN(Sheet2!$L$4+0.001*Sheet1!$B$38*A104+E104)-$M$4)/(Sheet1!$B$44+$Q$4)</f>
        <v>-3.6007536612757463</v>
      </c>
      <c r="G104">
        <f t="shared" si="4"/>
        <v>-3.6007536612757463</v>
      </c>
      <c r="H104">
        <f>+Sheet1!$B$35</f>
        <v>15</v>
      </c>
      <c r="I104">
        <f>+Sheet1!$B$36</f>
        <v>-15</v>
      </c>
    </row>
    <row r="105" spans="1:9" ht="12.75">
      <c r="A105" s="2">
        <f t="shared" si="5"/>
        <v>10.29999999999998</v>
      </c>
      <c r="B105">
        <f>SIN(Sheet2!$L$4+A105*Sheet1!$B$38*0.001)+Sheet1!$B$34</f>
        <v>-0.6603085585161964</v>
      </c>
      <c r="C105">
        <f>Sheet1!$D$9*(B105-$M$4)/(Sheet1!$B$44+$Q$4)</f>
        <v>-0.5957857279539227</v>
      </c>
      <c r="D105">
        <f>ATAN(Sheet1!$B$44/(-Sheet1!$B$38*(Sheet1!$A$44/1000000)))</f>
        <v>-1.5707956222786912</v>
      </c>
      <c r="E105">
        <f t="shared" si="3"/>
        <v>-89.99995963419484</v>
      </c>
      <c r="F105">
        <f>-(Sheet1!$D$37*Sheet1!$B$33*SIN(Sheet2!$L$4+0.001*Sheet1!$B$38*A105+E105)-$M$4)/(Sheet1!$B$44+$Q$4)</f>
        <v>-3.490911180566949</v>
      </c>
      <c r="G105">
        <f t="shared" si="4"/>
        <v>-3.490911180566949</v>
      </c>
      <c r="H105">
        <f>+Sheet1!$B$35</f>
        <v>15</v>
      </c>
      <c r="I105">
        <f>+Sheet1!$B$36</f>
        <v>-15</v>
      </c>
    </row>
    <row r="106" spans="1:9" ht="12.75">
      <c r="A106" s="2">
        <f t="shared" si="5"/>
        <v>10.399999999999979</v>
      </c>
      <c r="B106">
        <f>SIN(Sheet2!$L$4+A106*Sheet1!$B$38*0.001)+Sheet1!$B$34</f>
        <v>-0.7893349988312981</v>
      </c>
      <c r="C106">
        <f>Sheet1!$D$9*(B106-$M$4)/(Sheet1!$B$44+$Q$4)</f>
        <v>-0.7122041972846526</v>
      </c>
      <c r="D106">
        <f>ATAN(Sheet1!$B$44/(-Sheet1!$B$38*(Sheet1!$A$44/1000000)))</f>
        <v>-1.5707956222786912</v>
      </c>
      <c r="E106">
        <f t="shared" si="3"/>
        <v>-89.99995963419484</v>
      </c>
      <c r="F106">
        <f>-(Sheet1!$D$37*Sheet1!$B$33*SIN(Sheet2!$L$4+0.001*Sheet1!$B$38*A106+E106)-$M$4)/(Sheet1!$B$44+$Q$4)</f>
        <v>-3.2574014309185775</v>
      </c>
      <c r="G106">
        <f t="shared" si="4"/>
        <v>-3.2574014309185775</v>
      </c>
      <c r="H106">
        <f>+Sheet1!$B$35</f>
        <v>15</v>
      </c>
      <c r="I106">
        <f>+Sheet1!$B$36</f>
        <v>-15</v>
      </c>
    </row>
    <row r="107" spans="1:9" ht="12.75">
      <c r="A107" s="2">
        <f t="shared" si="5"/>
        <v>10.499999999999979</v>
      </c>
      <c r="B107">
        <f>SIN(Sheet2!$L$4+A107*Sheet1!$B$38*0.001)+Sheet1!$B$34</f>
        <v>-0.8903988532956685</v>
      </c>
      <c r="C107">
        <f>Sheet1!$D$9*(B107-$M$4)/(Sheet1!$B$44+$Q$4)</f>
        <v>-0.8033924778624323</v>
      </c>
      <c r="D107">
        <f>ATAN(Sheet1!$B$44/(-Sheet1!$B$38*(Sheet1!$A$44/1000000)))</f>
        <v>-1.5707956222786912</v>
      </c>
      <c r="E107">
        <f t="shared" si="3"/>
        <v>-89.99995963419484</v>
      </c>
      <c r="F107">
        <f>-(Sheet1!$D$37*Sheet1!$B$33*SIN(Sheet2!$L$4+0.001*Sheet1!$B$38*A107+E107)-$M$4)/(Sheet1!$B$44+$Q$4)</f>
        <v>-2.9084966116264255</v>
      </c>
      <c r="G107">
        <f t="shared" si="4"/>
        <v>-2.9084966116264255</v>
      </c>
      <c r="H107">
        <f>+Sheet1!$B$35</f>
        <v>15</v>
      </c>
      <c r="I107">
        <f>+Sheet1!$B$36</f>
        <v>-15</v>
      </c>
    </row>
    <row r="108" spans="1:9" ht="12.75">
      <c r="A108" s="2">
        <f t="shared" si="5"/>
        <v>10.599999999999978</v>
      </c>
      <c r="B108">
        <f>SIN(Sheet2!$L$4+A108*Sheet1!$B$38*0.001)+Sheet1!$B$34</f>
        <v>-0.9599198844802492</v>
      </c>
      <c r="C108">
        <f>Sheet1!$D$9*(B108-$M$4)/(Sheet1!$B$44+$Q$4)</f>
        <v>-0.8661201793865324</v>
      </c>
      <c r="D108">
        <f>ATAN(Sheet1!$B$44/(-Sheet1!$B$38*(Sheet1!$A$44/1000000)))</f>
        <v>-1.5707956222786912</v>
      </c>
      <c r="E108">
        <f t="shared" si="3"/>
        <v>-89.99995963419484</v>
      </c>
      <c r="F108">
        <f>-(Sheet1!$D$37*Sheet1!$B$33*SIN(Sheet2!$L$4+0.001*Sheet1!$B$38*A108+E108)-$M$4)/(Sheet1!$B$44+$Q$4)</f>
        <v>-2.456556849857868</v>
      </c>
      <c r="G108">
        <f t="shared" si="4"/>
        <v>-2.456556849857868</v>
      </c>
      <c r="H108">
        <f>+Sheet1!$B$35</f>
        <v>15</v>
      </c>
      <c r="I108">
        <f>+Sheet1!$B$36</f>
        <v>-15</v>
      </c>
    </row>
    <row r="109" spans="1:9" ht="12.75">
      <c r="A109" s="2">
        <f t="shared" si="5"/>
        <v>10.699999999999978</v>
      </c>
      <c r="B109">
        <f>SIN(Sheet2!$L$4+A109*Sheet1!$B$38*0.001)+Sheet1!$B$34</f>
        <v>-0.9954352751961497</v>
      </c>
      <c r="C109">
        <f>Sheet1!$D$9*(B109-$M$4)/(Sheet1!$B$44+$Q$4)</f>
        <v>-0.8981651417580474</v>
      </c>
      <c r="D109">
        <f>ATAN(Sheet1!$B$44/(-Sheet1!$B$38*(Sheet1!$A$44/1000000)))</f>
        <v>-1.5707956222786912</v>
      </c>
      <c r="E109">
        <f t="shared" si="3"/>
        <v>-89.99995963419484</v>
      </c>
      <c r="F109">
        <f>-(Sheet1!$D$37*Sheet1!$B$33*SIN(Sheet2!$L$4+0.001*Sheet1!$B$38*A109+E109)-$M$4)/(Sheet1!$B$44+$Q$4)</f>
        <v>-1.917592336984879</v>
      </c>
      <c r="G109">
        <f t="shared" si="4"/>
        <v>-1.917592336984879</v>
      </c>
      <c r="H109">
        <f>+Sheet1!$B$35</f>
        <v>15</v>
      </c>
      <c r="I109">
        <f>+Sheet1!$B$36</f>
        <v>-15</v>
      </c>
    </row>
    <row r="110" spans="1:9" ht="12.75">
      <c r="A110" s="2">
        <f t="shared" si="5"/>
        <v>10.799999999999978</v>
      </c>
      <c r="B110">
        <f>SIN(Sheet2!$L$4+A110*Sheet1!$B$38*0.001)+Sheet1!$B$34</f>
        <v>-0.9956868750213117</v>
      </c>
      <c r="C110">
        <f>Sheet1!$D$9*(B110-$M$4)/(Sheet1!$B$44+$Q$4)</f>
        <v>-0.8983921562091762</v>
      </c>
      <c r="D110">
        <f>ATAN(Sheet1!$B$44/(-Sheet1!$B$38*(Sheet1!$A$44/1000000)))</f>
        <v>-1.5707956222786912</v>
      </c>
      <c r="E110">
        <f t="shared" si="3"/>
        <v>-89.99995963419484</v>
      </c>
      <c r="F110">
        <f>-(Sheet1!$D$37*Sheet1!$B$33*SIN(Sheet2!$L$4+0.001*Sheet1!$B$38*A110+E110)-$M$4)/(Sheet1!$B$44+$Q$4)</f>
        <v>-1.3106961595726059</v>
      </c>
      <c r="G110">
        <f t="shared" si="4"/>
        <v>-1.3106961595726059</v>
      </c>
      <c r="H110">
        <f>+Sheet1!$B$35</f>
        <v>15</v>
      </c>
      <c r="I110">
        <f>+Sheet1!$B$36</f>
        <v>-15</v>
      </c>
    </row>
    <row r="111" spans="1:9" ht="12.75">
      <c r="A111" s="2">
        <f t="shared" si="5"/>
        <v>10.899999999999977</v>
      </c>
      <c r="B111">
        <f>SIN(Sheet2!$L$4+A111*Sheet1!$B$38*0.001)+Sheet1!$B$34</f>
        <v>-0.9606657709064994</v>
      </c>
      <c r="C111">
        <f>Sheet1!$D$9*(B111-$M$4)/(Sheet1!$B$44+$Q$4)</f>
        <v>-0.8667931806398146</v>
      </c>
      <c r="D111">
        <f>ATAN(Sheet1!$B$44/(-Sheet1!$B$38*(Sheet1!$A$44/1000000)))</f>
        <v>-1.5707956222786912</v>
      </c>
      <c r="E111">
        <f t="shared" si="3"/>
        <v>-89.99995963419484</v>
      </c>
      <c r="F111">
        <f>-(Sheet1!$D$37*Sheet1!$B$33*SIN(Sheet2!$L$4+0.001*Sheet1!$B$38*A111+E111)-$M$4)/(Sheet1!$B$44+$Q$4)</f>
        <v>-0.6573679172695674</v>
      </c>
      <c r="G111">
        <f t="shared" si="4"/>
        <v>-0.6573679172695674</v>
      </c>
      <c r="H111">
        <f>+Sheet1!$B$35</f>
        <v>15</v>
      </c>
      <c r="I111">
        <f>+Sheet1!$B$36</f>
        <v>-15</v>
      </c>
    </row>
    <row r="112" spans="1:9" ht="12.75">
      <c r="A112" s="2">
        <f t="shared" si="5"/>
        <v>10.999999999999977</v>
      </c>
      <c r="B112">
        <f>SIN(Sheet2!$L$4+A112*Sheet1!$B$38*0.001)+Sheet1!$B$34</f>
        <v>-0.8916126029244867</v>
      </c>
      <c r="C112">
        <f>Sheet1!$D$9*(B112-$M$4)/(Sheet1!$B$44+$Q$4)</f>
        <v>-0.8044876245129381</v>
      </c>
      <c r="D112">
        <f>ATAN(Sheet1!$B$44/(-Sheet1!$B$38*(Sheet1!$A$44/1000000)))</f>
        <v>-1.5707956222786912</v>
      </c>
      <c r="E112">
        <f t="shared" si="3"/>
        <v>-89.99995963419484</v>
      </c>
      <c r="F112">
        <f>-(Sheet1!$D$37*Sheet1!$B$33*SIN(Sheet2!$L$4+0.001*Sheet1!$B$38*A112+E112)-$M$4)/(Sheet1!$B$44+$Q$4)</f>
        <v>0.019247911228570568</v>
      </c>
      <c r="G112">
        <f t="shared" si="4"/>
        <v>0.019247911228570568</v>
      </c>
      <c r="H112">
        <f>+Sheet1!$B$35</f>
        <v>15</v>
      </c>
      <c r="I112">
        <f>+Sheet1!$B$36</f>
        <v>-15</v>
      </c>
    </row>
    <row r="113" spans="1:9" ht="12.75">
      <c r="A113" s="2">
        <f t="shared" si="5"/>
        <v>11.099999999999977</v>
      </c>
      <c r="B113">
        <f>SIN(Sheet2!$L$4+A113*Sheet1!$B$38*0.001)+Sheet1!$B$34</f>
        <v>-0.7909736139769942</v>
      </c>
      <c r="C113">
        <f>Sheet1!$D$9*(B113-$M$4)/(Sheet1!$B$44+$Q$4)</f>
        <v>-0.7136826932163252</v>
      </c>
      <c r="D113">
        <f>ATAN(Sheet1!$B$44/(-Sheet1!$B$38*(Sheet1!$A$44/1000000)))</f>
        <v>-1.5707956222786912</v>
      </c>
      <c r="E113">
        <f t="shared" si="3"/>
        <v>-89.99995963419484</v>
      </c>
      <c r="F113">
        <f>-(Sheet1!$D$37*Sheet1!$B$33*SIN(Sheet2!$L$4+0.001*Sheet1!$B$38*A113+E113)-$M$4)/(Sheet1!$B$44+$Q$4)</f>
        <v>0.6951818728756333</v>
      </c>
      <c r="G113">
        <f t="shared" si="4"/>
        <v>0.6951818728756333</v>
      </c>
      <c r="H113">
        <f>+Sheet1!$B$35</f>
        <v>15</v>
      </c>
      <c r="I113">
        <f>+Sheet1!$B$36</f>
        <v>-15</v>
      </c>
    </row>
    <row r="114" spans="1:9" ht="12.75">
      <c r="A114" s="2">
        <f t="shared" si="5"/>
        <v>11.199999999999976</v>
      </c>
      <c r="B114">
        <f>SIN(Sheet2!$L$4+A114*Sheet1!$B$38*0.001)+Sheet1!$B$34</f>
        <v>-0.6623139904203079</v>
      </c>
      <c r="C114">
        <f>Sheet1!$D$9*(B114-$M$4)/(Sheet1!$B$44+$Q$4)</f>
        <v>-0.5975951967112837</v>
      </c>
      <c r="D114">
        <f>ATAN(Sheet1!$B$44/(-Sheet1!$B$38*(Sheet1!$A$44/1000000)))</f>
        <v>-1.5707956222786912</v>
      </c>
      <c r="E114">
        <f t="shared" si="3"/>
        <v>-89.99995963419484</v>
      </c>
      <c r="F114">
        <f>-(Sheet1!$D$37*Sheet1!$B$33*SIN(Sheet2!$L$4+0.001*Sheet1!$B$38*A114+E114)-$M$4)/(Sheet1!$B$44+$Q$4)</f>
        <v>1.3464886700982799</v>
      </c>
      <c r="G114">
        <f t="shared" si="4"/>
        <v>1.3464886700982799</v>
      </c>
      <c r="H114">
        <f>+Sheet1!$B$35</f>
        <v>15</v>
      </c>
      <c r="I114">
        <f>+Sheet1!$B$36</f>
        <v>-15</v>
      </c>
    </row>
    <row r="115" spans="1:9" ht="12.75">
      <c r="A115" s="2">
        <f t="shared" si="5"/>
        <v>11.299999999999976</v>
      </c>
      <c r="B115">
        <f>SIN(Sheet2!$L$4+A115*Sheet1!$B$38*0.001)+Sheet1!$B$34</f>
        <v>-0.5101915635612174</v>
      </c>
      <c r="C115">
        <f>Sheet1!$D$9*(B115-$M$4)/(Sheet1!$B$44+$Q$4)</f>
        <v>-0.46033759243605826</v>
      </c>
      <c r="D115">
        <f>ATAN(Sheet1!$B$44/(-Sheet1!$B$38*(Sheet1!$A$44/1000000)))</f>
        <v>-1.5707956222786912</v>
      </c>
      <c r="E115">
        <f t="shared" si="3"/>
        <v>-89.99995963419484</v>
      </c>
      <c r="F115">
        <f>-(Sheet1!$D$37*Sheet1!$B$33*SIN(Sheet2!$L$4+0.001*Sheet1!$B$38*A115+E115)-$M$4)/(Sheet1!$B$44+$Q$4)</f>
        <v>1.9500954349006108</v>
      </c>
      <c r="G115">
        <f t="shared" si="4"/>
        <v>1.9500954349006108</v>
      </c>
      <c r="H115">
        <f>+Sheet1!$B$35</f>
        <v>15</v>
      </c>
      <c r="I115">
        <f>+Sheet1!$B$36</f>
        <v>-15</v>
      </c>
    </row>
    <row r="116" spans="1:9" ht="12.75">
      <c r="A116" s="2">
        <f t="shared" si="5"/>
        <v>11.399999999999975</v>
      </c>
      <c r="B116">
        <f>SIN(Sheet2!$L$4+A116*Sheet1!$B$38*0.001)+Sheet1!$B$34</f>
        <v>-0.3399953462107423</v>
      </c>
      <c r="C116">
        <f>Sheet1!$D$9*(B116-$M$4)/(Sheet1!$B$44+$Q$4)</f>
        <v>-0.30677229945088536</v>
      </c>
      <c r="D116">
        <f>ATAN(Sheet1!$B$44/(-Sheet1!$B$38*(Sheet1!$A$44/1000000)))</f>
        <v>-1.5707956222786912</v>
      </c>
      <c r="E116">
        <f t="shared" si="3"/>
        <v>-89.99995963419484</v>
      </c>
      <c r="F116">
        <f>-(Sheet1!$D$37*Sheet1!$B$33*SIN(Sheet2!$L$4+0.001*Sheet1!$B$38*A116+E116)-$M$4)/(Sheet1!$B$44+$Q$4)</f>
        <v>2.484619096715983</v>
      </c>
      <c r="G116">
        <f t="shared" si="4"/>
        <v>2.484619096715983</v>
      </c>
      <c r="H116">
        <f>+Sheet1!$B$35</f>
        <v>15</v>
      </c>
      <c r="I116">
        <f>+Sheet1!$B$36</f>
        <v>-15</v>
      </c>
    </row>
    <row r="117" spans="1:9" ht="12.75">
      <c r="A117" s="2">
        <f t="shared" si="5"/>
        <v>11.499999999999975</v>
      </c>
      <c r="B117">
        <f>SIN(Sheet2!$L$4+A117*Sheet1!$B$38*0.001)+Sheet1!$B$34</f>
        <v>-0.15775462421858052</v>
      </c>
      <c r="C117">
        <f>Sheet1!$D$9*(B117-$M$4)/(Sheet1!$B$44+$Q$4)</f>
        <v>-0.1423394448185986</v>
      </c>
      <c r="D117">
        <f>ATAN(Sheet1!$B$44/(-Sheet1!$B$38*(Sheet1!$A$44/1000000)))</f>
        <v>-1.5707956222786912</v>
      </c>
      <c r="E117">
        <f t="shared" si="3"/>
        <v>-89.99995963419484</v>
      </c>
      <c r="F117">
        <f>-(Sheet1!$D$37*Sheet1!$B$33*SIN(Sheet2!$L$4+0.001*Sheet1!$B$38*A117+E117)-$M$4)/(Sheet1!$B$44+$Q$4)</f>
        <v>2.9311238883416624</v>
      </c>
      <c r="G117">
        <f t="shared" si="4"/>
        <v>2.9311238883416624</v>
      </c>
      <c r="H117">
        <f>+Sheet1!$B$35</f>
        <v>15</v>
      </c>
      <c r="I117">
        <f>+Sheet1!$B$36</f>
        <v>-15</v>
      </c>
    </row>
    <row r="118" spans="1:9" ht="12.75">
      <c r="A118" s="2">
        <f t="shared" si="5"/>
        <v>11.599999999999975</v>
      </c>
      <c r="B118">
        <f>SIN(Sheet2!$L$4+A118*Sheet1!$B$38*0.001)+Sheet1!$B$34</f>
        <v>0.030074633983942473</v>
      </c>
      <c r="C118">
        <f>Sheet1!$D$9*(B118-$M$4)/(Sheet1!$B$44+$Q$4)</f>
        <v>0.027135855608679718</v>
      </c>
      <c r="D118">
        <f>ATAN(Sheet1!$B$44/(-Sheet1!$B$38*(Sheet1!$A$44/1000000)))</f>
        <v>-1.5707956222786912</v>
      </c>
      <c r="E118">
        <f t="shared" si="3"/>
        <v>-89.99995963419484</v>
      </c>
      <c r="F118">
        <f>-(Sheet1!$D$37*Sheet1!$B$33*SIN(Sheet2!$L$4+0.001*Sheet1!$B$38*A118+E118)-$M$4)/(Sheet1!$B$44+$Q$4)</f>
        <v>3.273792154932594</v>
      </c>
      <c r="G118">
        <f t="shared" si="4"/>
        <v>3.273792154932594</v>
      </c>
      <c r="H118">
        <f>+Sheet1!$B$35</f>
        <v>15</v>
      </c>
      <c r="I118">
        <f>+Sheet1!$B$36</f>
        <v>-15</v>
      </c>
    </row>
    <row r="119" spans="1:9" ht="12.75">
      <c r="A119" s="2">
        <f t="shared" si="5"/>
        <v>11.699999999999974</v>
      </c>
      <c r="B119">
        <f>SIN(Sheet2!$L$4+A119*Sheet1!$B$38*0.001)+Sheet1!$B$34</f>
        <v>0.21683848328406954</v>
      </c>
      <c r="C119">
        <f>Sheet1!$D$9*(B119-$M$4)/(Sheet1!$B$44+$Q$4)</f>
        <v>0.19564985482261477</v>
      </c>
      <c r="D119">
        <f>ATAN(Sheet1!$B$44/(-Sheet1!$B$38*(Sheet1!$A$44/1000000)))</f>
        <v>-1.5707956222786912</v>
      </c>
      <c r="E119">
        <f t="shared" si="3"/>
        <v>-89.99995963419484</v>
      </c>
      <c r="F119">
        <f>-(Sheet1!$D$37*Sheet1!$B$33*SIN(Sheet2!$L$4+0.001*Sheet1!$B$38*A119+E119)-$M$4)/(Sheet1!$B$44+$Q$4)</f>
        <v>3.5004847023101595</v>
      </c>
      <c r="G119">
        <f t="shared" si="4"/>
        <v>3.5004847023101595</v>
      </c>
      <c r="H119">
        <f>+Sheet1!$B$35</f>
        <v>15</v>
      </c>
      <c r="I119">
        <f>+Sheet1!$B$36</f>
        <v>-15</v>
      </c>
    </row>
    <row r="120" spans="1:9" ht="12.75">
      <c r="A120" s="2">
        <f t="shared" si="5"/>
        <v>11.799999999999974</v>
      </c>
      <c r="B120">
        <f>SIN(Sheet2!$L$4+A120*Sheet1!$B$38*0.001)+Sheet1!$B$34</f>
        <v>0.3959207212106599</v>
      </c>
      <c r="C120">
        <f>Sheet1!$D$9*(B120-$M$4)/(Sheet1!$B$44+$Q$4)</f>
        <v>0.35723286038969193</v>
      </c>
      <c r="D120">
        <f>ATAN(Sheet1!$B$44/(-Sheet1!$B$38*(Sheet1!$A$44/1000000)))</f>
        <v>-1.5707956222786912</v>
      </c>
      <c r="E120">
        <f t="shared" si="3"/>
        <v>-89.99995963419484</v>
      </c>
      <c r="F120">
        <f>-(Sheet1!$D$37*Sheet1!$B$33*SIN(Sheet2!$L$4+0.001*Sheet1!$B$38*A120+E120)-$M$4)/(Sheet1!$B$44+$Q$4)</f>
        <v>3.603170833967551</v>
      </c>
      <c r="G120">
        <f t="shared" si="4"/>
        <v>3.603170833967551</v>
      </c>
      <c r="H120">
        <f>+Sheet1!$B$35</f>
        <v>15</v>
      </c>
      <c r="I120">
        <f>+Sheet1!$B$36</f>
        <v>-15</v>
      </c>
    </row>
    <row r="121" spans="1:9" ht="12.75">
      <c r="A121" s="2">
        <f t="shared" si="5"/>
        <v>11.899999999999974</v>
      </c>
      <c r="B121">
        <f>SIN(Sheet2!$L$4+A121*Sheet1!$B$38*0.001)+Sheet1!$B$34</f>
        <v>0.5609772702049948</v>
      </c>
      <c r="C121">
        <f>Sheet1!$D$9*(B121-$M$4)/(Sheet1!$B$44+$Q$4)</f>
        <v>0.5061607137816452</v>
      </c>
      <c r="D121">
        <f>ATAN(Sheet1!$B$44/(-Sheet1!$B$38*(Sheet1!$A$44/1000000)))</f>
        <v>-1.5707956222786912</v>
      </c>
      <c r="E121">
        <f t="shared" si="3"/>
        <v>-89.99995963419484</v>
      </c>
      <c r="F121">
        <f>-(Sheet1!$D$37*Sheet1!$B$33*SIN(Sheet2!$L$4+0.001*Sheet1!$B$38*A121+E121)-$M$4)/(Sheet1!$B$44+$Q$4)</f>
        <v>3.5782128424974053</v>
      </c>
      <c r="G121">
        <f t="shared" si="4"/>
        <v>3.5782128424974053</v>
      </c>
      <c r="H121">
        <f>+Sheet1!$B$35</f>
        <v>15</v>
      </c>
      <c r="I121">
        <f>+Sheet1!$B$36</f>
        <v>-15</v>
      </c>
    </row>
    <row r="122" spans="1:9" ht="12.75">
      <c r="A122" s="2">
        <f t="shared" si="5"/>
        <v>11.999999999999973</v>
      </c>
      <c r="B122">
        <f>SIN(Sheet2!$L$4+A122*Sheet1!$B$38*0.001)+Sheet1!$B$34</f>
        <v>0.7061609197312392</v>
      </c>
      <c r="C122">
        <f>Sheet1!$D$9*(B122-$M$4)/(Sheet1!$B$44+$Q$4)</f>
        <v>0.6371575715451948</v>
      </c>
      <c r="D122">
        <f>ATAN(Sheet1!$B$44/(-Sheet1!$B$38*(Sheet1!$A$44/1000000)))</f>
        <v>-1.5707956222786912</v>
      </c>
      <c r="E122">
        <f t="shared" si="3"/>
        <v>-89.99995963419484</v>
      </c>
      <c r="F122">
        <f>-(Sheet1!$D$37*Sheet1!$B$33*SIN(Sheet2!$L$4+0.001*Sheet1!$B$38*A122+E122)-$M$4)/(Sheet1!$B$44+$Q$4)</f>
        <v>3.426494877190199</v>
      </c>
      <c r="G122">
        <f t="shared" si="4"/>
        <v>3.426494877190199</v>
      </c>
      <c r="H122">
        <f>+Sheet1!$B$35</f>
        <v>15</v>
      </c>
      <c r="I122">
        <f>+Sheet1!$B$36</f>
        <v>-15</v>
      </c>
    </row>
    <row r="123" spans="1:9" ht="12.75">
      <c r="A123" s="2">
        <f t="shared" si="5"/>
        <v>12.099999999999973</v>
      </c>
      <c r="B123">
        <f>SIN(Sheet2!$L$4+A123*Sheet1!$B$38*0.001)+Sheet1!$B$34</f>
        <v>0.8263284666246967</v>
      </c>
      <c r="C123">
        <f>Sheet1!$D$9*(B123-$M$4)/(Sheet1!$B$44+$Q$4)</f>
        <v>0.7455828046865576</v>
      </c>
      <c r="D123">
        <f>ATAN(Sheet1!$B$44/(-Sheet1!$B$38*(Sheet1!$A$44/1000000)))</f>
        <v>-1.5707956222786912</v>
      </c>
      <c r="E123">
        <f t="shared" si="3"/>
        <v>-89.99995963419484</v>
      </c>
      <c r="F123">
        <f>-(Sheet1!$D$37*Sheet1!$B$33*SIN(Sheet2!$L$4+0.001*Sheet1!$B$38*A123+E123)-$M$4)/(Sheet1!$B$44+$Q$4)</f>
        <v>3.1533916226047127</v>
      </c>
      <c r="G123">
        <f t="shared" si="4"/>
        <v>3.1533916226047127</v>
      </c>
      <c r="H123">
        <f>+Sheet1!$B$35</f>
        <v>15</v>
      </c>
      <c r="I123">
        <f>+Sheet1!$B$36</f>
        <v>-15</v>
      </c>
    </row>
    <row r="124" spans="1:9" ht="12.75">
      <c r="A124" s="2">
        <f t="shared" si="5"/>
        <v>12.199999999999973</v>
      </c>
      <c r="B124">
        <f>SIN(Sheet2!$L$4+A124*Sheet1!$B$38*0.001)+Sheet1!$B$34</f>
        <v>0.9172229156280047</v>
      </c>
      <c r="C124">
        <f>Sheet1!$D$9*(B124-$M$4)/(Sheet1!$B$44+$Q$4)</f>
        <v>0.8275953952670843</v>
      </c>
      <c r="D124">
        <f>ATAN(Sheet1!$B$44/(-Sheet1!$B$38*(Sheet1!$A$44/1000000)))</f>
        <v>-1.5707956222786912</v>
      </c>
      <c r="E124">
        <f t="shared" si="3"/>
        <v>-89.99995963419484</v>
      </c>
      <c r="F124">
        <f>-(Sheet1!$D$37*Sheet1!$B$33*SIN(Sheet2!$L$4+0.001*Sheet1!$B$38*A124+E124)-$M$4)/(Sheet1!$B$44+$Q$4)</f>
        <v>2.7685778976884103</v>
      </c>
      <c r="G124">
        <f t="shared" si="4"/>
        <v>2.7685778976884103</v>
      </c>
      <c r="H124">
        <f>+Sheet1!$B$35</f>
        <v>15</v>
      </c>
      <c r="I124">
        <f>+Sheet1!$B$36</f>
        <v>-15</v>
      </c>
    </row>
    <row r="125" spans="1:9" ht="12.75">
      <c r="A125" s="2">
        <f t="shared" si="5"/>
        <v>12.299999999999972</v>
      </c>
      <c r="B125">
        <f>SIN(Sheet2!$L$4+A125*Sheet1!$B$38*0.001)+Sheet1!$B$34</f>
        <v>0.9756242855704745</v>
      </c>
      <c r="C125">
        <f>Sheet1!$D$9*(B125-$M$4)/(Sheet1!$B$44+$Q$4)</f>
        <v>0.8802900063786973</v>
      </c>
      <c r="D125">
        <f>ATAN(Sheet1!$B$44/(-Sheet1!$B$38*(Sheet1!$A$44/1000000)))</f>
        <v>-1.5707956222786912</v>
      </c>
      <c r="E125">
        <f t="shared" si="3"/>
        <v>-89.99995963419484</v>
      </c>
      <c r="F125">
        <f>-(Sheet1!$D$37*Sheet1!$B$33*SIN(Sheet2!$L$4+0.001*Sheet1!$B$38*A125+E125)-$M$4)/(Sheet1!$B$44+$Q$4)</f>
        <v>2.2856859204924302</v>
      </c>
      <c r="G125">
        <f t="shared" si="4"/>
        <v>2.2856859204924302</v>
      </c>
      <c r="H125">
        <f>+Sheet1!$B$35</f>
        <v>15</v>
      </c>
      <c r="I125">
        <f>+Sheet1!$B$36</f>
        <v>-15</v>
      </c>
    </row>
    <row r="126" spans="1:9" ht="12.75">
      <c r="A126" s="2">
        <f t="shared" si="5"/>
        <v>12.399999999999972</v>
      </c>
      <c r="B126">
        <f>SIN(Sheet2!$L$4+A126*Sheet1!$B$38*0.001)+Sheet1!$B$34</f>
        <v>0.9994636788063223</v>
      </c>
      <c r="C126">
        <f>Sheet1!$D$9*(B126-$M$4)/(Sheet1!$B$44+$Q$4)</f>
        <v>0.9017999051522583</v>
      </c>
      <c r="D126">
        <f>ATAN(Sheet1!$B$44/(-Sheet1!$B$38*(Sheet1!$A$44/1000000)))</f>
        <v>-1.5707956222786912</v>
      </c>
      <c r="E126">
        <f t="shared" si="3"/>
        <v>-89.99995963419484</v>
      </c>
      <c r="F126">
        <f>-(Sheet1!$D$37*Sheet1!$B$33*SIN(Sheet2!$L$4+0.001*Sheet1!$B$38*A126+E126)-$M$4)/(Sheet1!$B$44+$Q$4)</f>
        <v>1.721822380050988</v>
      </c>
      <c r="G126">
        <f t="shared" si="4"/>
        <v>1.721822380050988</v>
      </c>
      <c r="H126">
        <f>+Sheet1!$B$35</f>
        <v>15</v>
      </c>
      <c r="I126">
        <f>+Sheet1!$B$36</f>
        <v>-15</v>
      </c>
    </row>
    <row r="127" spans="1:9" ht="12.75">
      <c r="A127" s="2">
        <f t="shared" si="5"/>
        <v>12.499999999999972</v>
      </c>
      <c r="B127">
        <f>SIN(Sheet2!$L$4+A127*Sheet1!$B$38*0.001)+Sheet1!$B$34</f>
        <v>0.987896572945211</v>
      </c>
      <c r="C127">
        <f>Sheet1!$D$9*(B127-$M$4)/(Sheet1!$B$44+$Q$4)</f>
        <v>0.8913630927001096</v>
      </c>
      <c r="D127">
        <f>ATAN(Sheet1!$B$44/(-Sheet1!$B$38*(Sheet1!$A$44/1000000)))</f>
        <v>-1.5707956222786912</v>
      </c>
      <c r="E127">
        <f t="shared" si="3"/>
        <v>-89.99995963419484</v>
      </c>
      <c r="F127">
        <f>-(Sheet1!$D$37*Sheet1!$B$33*SIN(Sheet2!$L$4+0.001*Sheet1!$B$38*A127+E127)-$M$4)/(Sheet1!$B$44+$Q$4)</f>
        <v>1.096962423394565</v>
      </c>
      <c r="G127">
        <f t="shared" si="4"/>
        <v>1.096962423394565</v>
      </c>
      <c r="H127">
        <f>+Sheet1!$B$35</f>
        <v>15</v>
      </c>
      <c r="I127">
        <f>+Sheet1!$B$36</f>
        <v>-15</v>
      </c>
    </row>
    <row r="128" spans="1:9" ht="12.75">
      <c r="A128" s="2">
        <f t="shared" si="5"/>
        <v>12.599999999999971</v>
      </c>
      <c r="B128">
        <f>SIN(Sheet2!$L$4+A128*Sheet1!$B$38*0.001)+Sheet1!$B$34</f>
        <v>0.941332738478969</v>
      </c>
      <c r="C128">
        <f>Sheet1!$D$9*(B128-$M$4)/(Sheet1!$B$44+$Q$4)</f>
        <v>0.8493492983065669</v>
      </c>
      <c r="D128">
        <f>ATAN(Sheet1!$B$44/(-Sheet1!$B$38*(Sheet1!$A$44/1000000)))</f>
        <v>-1.5707956222786912</v>
      </c>
      <c r="E128">
        <f t="shared" si="3"/>
        <v>-89.99995963419484</v>
      </c>
      <c r="F128">
        <f>-(Sheet1!$D$37*Sheet1!$B$33*SIN(Sheet2!$L$4+0.001*Sheet1!$B$38*A128+E128)-$M$4)/(Sheet1!$B$44+$Q$4)</f>
        <v>0.4332420260068742</v>
      </c>
      <c r="G128">
        <f t="shared" si="4"/>
        <v>0.4332420260068742</v>
      </c>
      <c r="H128">
        <f>+Sheet1!$B$35</f>
        <v>15</v>
      </c>
      <c r="I128">
        <f>+Sheet1!$B$36</f>
        <v>-15</v>
      </c>
    </row>
    <row r="129" spans="1:9" ht="12.75">
      <c r="A129" s="2">
        <f t="shared" si="5"/>
        <v>12.69999999999997</v>
      </c>
      <c r="B129">
        <f>SIN(Sheet2!$L$4+A129*Sheet1!$B$38*0.001)+Sheet1!$B$34</f>
        <v>0.8614217224576118</v>
      </c>
      <c r="C129">
        <f>Sheet1!$D$9*(B129-$M$4)/(Sheet1!$B$44+$Q$4)</f>
        <v>0.7772468815836826</v>
      </c>
      <c r="D129">
        <f>ATAN(Sheet1!$B$44/(-Sheet1!$B$38*(Sheet1!$A$44/1000000)))</f>
        <v>-1.5707956222786912</v>
      </c>
      <c r="E129">
        <f t="shared" si="3"/>
        <v>-89.99995963419484</v>
      </c>
      <c r="F129">
        <f>-(Sheet1!$D$37*Sheet1!$B$33*SIN(Sheet2!$L$4+0.001*Sheet1!$B$38*A129+E129)-$M$4)/(Sheet1!$B$44+$Q$4)</f>
        <v>-0.24582618614192764</v>
      </c>
      <c r="G129">
        <f t="shared" si="4"/>
        <v>-0.24582618614192764</v>
      </c>
      <c r="H129">
        <f>+Sheet1!$B$35</f>
        <v>15</v>
      </c>
      <c r="I129">
        <f>+Sheet1!$B$36</f>
        <v>-15</v>
      </c>
    </row>
    <row r="130" spans="1:9" ht="12.75">
      <c r="A130" s="2">
        <f t="shared" si="5"/>
        <v>12.79999999999997</v>
      </c>
      <c r="B130">
        <f>SIN(Sheet2!$L$4+A130*Sheet1!$B$38*0.001)+Sheet1!$B$34</f>
        <v>0.7509944124627552</v>
      </c>
      <c r="C130">
        <f>Sheet1!$D$9*(B130-$M$4)/(Sheet1!$B$44+$Q$4)</f>
        <v>0.677610106590003</v>
      </c>
      <c r="D130">
        <f>ATAN(Sheet1!$B$44/(-Sheet1!$B$38*(Sheet1!$A$44/1000000)))</f>
        <v>-1.5707956222786912</v>
      </c>
      <c r="E130">
        <f t="shared" si="3"/>
        <v>-89.99995963419484</v>
      </c>
      <c r="F130">
        <f>-(Sheet1!$D$37*Sheet1!$B$33*SIN(Sheet2!$L$4+0.001*Sheet1!$B$38*A130+E130)-$M$4)/(Sheet1!$B$44+$Q$4)</f>
        <v>-0.9161858830916182</v>
      </c>
      <c r="G130">
        <f t="shared" si="4"/>
        <v>-0.9161858830916182</v>
      </c>
      <c r="H130">
        <f>+Sheet1!$B$35</f>
        <v>15</v>
      </c>
      <c r="I130">
        <f>+Sheet1!$B$36</f>
        <v>-15</v>
      </c>
    </row>
    <row r="131" spans="1:9" ht="12.75">
      <c r="A131" s="2">
        <f t="shared" si="5"/>
        <v>12.89999999999997</v>
      </c>
      <c r="B131">
        <f>SIN(Sheet2!$L$4+A131*Sheet1!$B$38*0.001)+Sheet1!$B$34</f>
        <v>0.6139627510036828</v>
      </c>
      <c r="C131">
        <f>Sheet1!$D$9*(B131-$M$4)/(Sheet1!$B$44+$Q$4)</f>
        <v>0.5539686557528541</v>
      </c>
      <c r="D131">
        <f>ATAN(Sheet1!$B$44/(-Sheet1!$B$38*(Sheet1!$A$44/1000000)))</f>
        <v>-1.5707956222786912</v>
      </c>
      <c r="E131">
        <f aca="true" t="shared" si="6" ref="E131:E194">D131*(180/PI())</f>
        <v>-89.99995963419484</v>
      </c>
      <c r="F131">
        <f>-(Sheet1!$D$37*Sheet1!$B$33*SIN(Sheet2!$L$4+0.001*Sheet1!$B$38*A131+E131)-$M$4)/(Sheet1!$B$44+$Q$4)</f>
        <v>-1.5540892383750817</v>
      </c>
      <c r="G131">
        <f aca="true" t="shared" si="7" ref="G131:G194">MAX(MIN(F131,$K$4),$L$4)</f>
        <v>-1.5540892383750817</v>
      </c>
      <c r="H131">
        <f>+Sheet1!$B$35</f>
        <v>15</v>
      </c>
      <c r="I131">
        <f>+Sheet1!$B$36</f>
        <v>-15</v>
      </c>
    </row>
    <row r="132" spans="1:9" ht="12.75">
      <c r="A132" s="2">
        <f t="shared" si="5"/>
        <v>12.99999999999997</v>
      </c>
      <c r="B132">
        <f>SIN(Sheet2!$L$4+A132*Sheet1!$B$38*0.001)+Sheet1!$B$34</f>
        <v>0.455181153003706</v>
      </c>
      <c r="C132">
        <f>Sheet1!$D$9*(B132-$M$4)/(Sheet1!$B$44+$Q$4)</f>
        <v>0.4107025891086749</v>
      </c>
      <c r="D132">
        <f>ATAN(Sheet1!$B$44/(-Sheet1!$B$38*(Sheet1!$A$44/1000000)))</f>
        <v>-1.5707956222786912</v>
      </c>
      <c r="E132">
        <f t="shared" si="6"/>
        <v>-89.99995963419484</v>
      </c>
      <c r="F132">
        <f>-(Sheet1!$D$37*Sheet1!$B$33*SIN(Sheet2!$L$4+0.001*Sheet1!$B$38*A132+E132)-$M$4)/(Sheet1!$B$44+$Q$4)</f>
        <v>-2.136938207609477</v>
      </c>
      <c r="G132">
        <f t="shared" si="7"/>
        <v>-2.136938207609477</v>
      </c>
      <c r="H132">
        <f>+Sheet1!$B$35</f>
        <v>15</v>
      </c>
      <c r="I132">
        <f>+Sheet1!$B$36</f>
        <v>-15</v>
      </c>
    </row>
    <row r="133" spans="1:9" ht="12.75">
      <c r="A133" s="2">
        <f t="shared" si="5"/>
        <v>13.09999999999997</v>
      </c>
      <c r="B133">
        <f>SIN(Sheet2!$L$4+A133*Sheet1!$B$38*0.001)+Sheet1!$B$34</f>
        <v>0.2802745357313678</v>
      </c>
      <c r="C133">
        <f>Sheet1!$D$9*(B133-$M$4)/(Sheet1!$B$44+$Q$4)</f>
        <v>0.25288717849257564</v>
      </c>
      <c r="D133">
        <f>ATAN(Sheet1!$B$44/(-Sheet1!$B$38*(Sheet1!$A$44/1000000)))</f>
        <v>-1.5707956222786912</v>
      </c>
      <c r="E133">
        <f t="shared" si="6"/>
        <v>-89.99995963419484</v>
      </c>
      <c r="F133">
        <f>-(Sheet1!$D$37*Sheet1!$B$33*SIN(Sheet2!$L$4+0.001*Sheet1!$B$38*A133+E133)-$M$4)/(Sheet1!$B$44+$Q$4)</f>
        <v>-2.6440850754845204</v>
      </c>
      <c r="G133">
        <f t="shared" si="7"/>
        <v>-2.6440850754845204</v>
      </c>
      <c r="H133">
        <f>+Sheet1!$B$35</f>
        <v>15</v>
      </c>
      <c r="I133">
        <f>+Sheet1!$B$36</f>
        <v>-15</v>
      </c>
    </row>
    <row r="134" spans="1:9" ht="12.75">
      <c r="A134" s="2">
        <f aca="true" t="shared" si="8" ref="A134:A197">+A133+0.1</f>
        <v>13.199999999999969</v>
      </c>
      <c r="B134">
        <f>SIN(Sheet2!$L$4+A134*Sheet1!$B$38*0.001)+Sheet1!$B$34</f>
        <v>0.0954390533019302</v>
      </c>
      <c r="C134">
        <f>Sheet1!$D$9*(B134-$M$4)/(Sheet1!$B$44+$Q$4)</f>
        <v>0.08611311350332738</v>
      </c>
      <c r="D134">
        <f>ATAN(Sheet1!$B$44/(-Sheet1!$B$38*(Sheet1!$A$44/1000000)))</f>
        <v>-1.5707956222786912</v>
      </c>
      <c r="E134">
        <f t="shared" si="6"/>
        <v>-89.99995963419484</v>
      </c>
      <c r="F134">
        <f>-(Sheet1!$D$37*Sheet1!$B$33*SIN(Sheet2!$L$4+0.001*Sheet1!$B$38*A134+E134)-$M$4)/(Sheet1!$B$44+$Q$4)</f>
        <v>-3.0575639113713526</v>
      </c>
      <c r="G134">
        <f t="shared" si="7"/>
        <v>-3.0575639113713526</v>
      </c>
      <c r="H134">
        <f>+Sheet1!$B$35</f>
        <v>15</v>
      </c>
      <c r="I134">
        <f>+Sheet1!$B$36</f>
        <v>-15</v>
      </c>
    </row>
    <row r="135" spans="1:9" ht="12.75">
      <c r="A135" s="2">
        <f t="shared" si="8"/>
        <v>13.299999999999969</v>
      </c>
      <c r="B135">
        <f>SIN(Sheet2!$L$4+A135*Sheet1!$B$38*0.001)+Sheet1!$B$34</f>
        <v>-0.09277740517115042</v>
      </c>
      <c r="C135">
        <f>Sheet1!$D$9*(B135-$M$4)/(Sheet1!$B$44+$Q$4)</f>
        <v>-0.08371155146282125</v>
      </c>
      <c r="D135">
        <f>ATAN(Sheet1!$B$44/(-Sheet1!$B$38*(Sheet1!$A$44/1000000)))</f>
        <v>-1.5707956222786912</v>
      </c>
      <c r="E135">
        <f t="shared" si="6"/>
        <v>-89.99995963419484</v>
      </c>
      <c r="F135">
        <f>-(Sheet1!$D$37*Sheet1!$B$33*SIN(Sheet2!$L$4+0.001*Sheet1!$B$38*A135+E135)-$M$4)/(Sheet1!$B$44+$Q$4)</f>
        <v>-3.3627270213719824</v>
      </c>
      <c r="G135">
        <f t="shared" si="7"/>
        <v>-3.3627270213719824</v>
      </c>
      <c r="H135">
        <f>+Sheet1!$B$35</f>
        <v>15</v>
      </c>
      <c r="I135">
        <f>+Sheet1!$B$36</f>
        <v>-15</v>
      </c>
    </row>
    <row r="136" spans="1:9" ht="12.75">
      <c r="A136" s="2">
        <f t="shared" si="8"/>
        <v>13.399999999999968</v>
      </c>
      <c r="B136">
        <f>SIN(Sheet2!$L$4+A136*Sheet1!$B$38*0.001)+Sheet1!$B$34</f>
        <v>-0.2777071778125523</v>
      </c>
      <c r="C136">
        <f>Sheet1!$D$9*(B136-$M$4)/(Sheet1!$B$44+$Q$4)</f>
        <v>-0.25057069298462314</v>
      </c>
      <c r="D136">
        <f>ATAN(Sheet1!$B$44/(-Sheet1!$B$38*(Sheet1!$A$44/1000000)))</f>
        <v>-1.5707956222786912</v>
      </c>
      <c r="E136">
        <f t="shared" si="6"/>
        <v>-89.99995963419484</v>
      </c>
      <c r="F136">
        <f>-(Sheet1!$D$37*Sheet1!$B$33*SIN(Sheet2!$L$4+0.001*Sheet1!$B$38*A136+E136)-$M$4)/(Sheet1!$B$44+$Q$4)</f>
        <v>-3.5487638501777488</v>
      </c>
      <c r="G136">
        <f t="shared" si="7"/>
        <v>-3.5487638501777488</v>
      </c>
      <c r="H136">
        <f>+Sheet1!$B$35</f>
        <v>15</v>
      </c>
      <c r="I136">
        <f>+Sheet1!$B$36</f>
        <v>-15</v>
      </c>
    </row>
    <row r="137" spans="1:9" ht="12.75">
      <c r="A137" s="2">
        <f t="shared" si="8"/>
        <v>13.499999999999968</v>
      </c>
      <c r="B137">
        <f>SIN(Sheet2!$L$4+A137*Sheet1!$B$38*0.001)+Sheet1!$B$34</f>
        <v>-0.45279903523109294</v>
      </c>
      <c r="C137">
        <f>Sheet1!$D$9*(B137-$M$4)/(Sheet1!$B$44+$Q$4)</f>
        <v>-0.4085532427872862</v>
      </c>
      <c r="D137">
        <f>ATAN(Sheet1!$B$44/(-Sheet1!$B$38*(Sheet1!$A$44/1000000)))</f>
        <v>-1.5707956222786912</v>
      </c>
      <c r="E137">
        <f t="shared" si="6"/>
        <v>-89.99995963419484</v>
      </c>
      <c r="F137">
        <f>-(Sheet1!$D$37*Sheet1!$B$33*SIN(Sheet2!$L$4+0.001*Sheet1!$B$38*A137+E137)-$M$4)/(Sheet1!$B$44+$Q$4)</f>
        <v>-3.60908395038092</v>
      </c>
      <c r="G137">
        <f t="shared" si="7"/>
        <v>-3.60908395038092</v>
      </c>
      <c r="H137">
        <f>+Sheet1!$B$35</f>
        <v>15</v>
      </c>
      <c r="I137">
        <f>+Sheet1!$B$36</f>
        <v>-15</v>
      </c>
    </row>
    <row r="138" spans="1:9" ht="12.75">
      <c r="A138" s="2">
        <f t="shared" si="8"/>
        <v>13.599999999999968</v>
      </c>
      <c r="B138">
        <f>SIN(Sheet2!$L$4+A138*Sheet1!$B$38*0.001)+Sheet1!$B$34</f>
        <v>-0.6118502610869406</v>
      </c>
      <c r="C138">
        <f>Sheet1!$D$9*(B138-$M$4)/(Sheet1!$B$44+$Q$4)</f>
        <v>-0.5520625902829929</v>
      </c>
      <c r="D138">
        <f>ATAN(Sheet1!$B$44/(-Sheet1!$B$38*(Sheet1!$A$44/1000000)))</f>
        <v>-1.5707956222786912</v>
      </c>
      <c r="E138">
        <f t="shared" si="6"/>
        <v>-89.99995963419484</v>
      </c>
      <c r="F138">
        <f>-(Sheet1!$D$37*Sheet1!$B$33*SIN(Sheet2!$L$4+0.001*Sheet1!$B$38*A138+E138)-$M$4)/(Sheet1!$B$44+$Q$4)</f>
        <v>-3.5415504523596737</v>
      </c>
      <c r="G138">
        <f t="shared" si="7"/>
        <v>-3.5415504523596737</v>
      </c>
      <c r="H138">
        <f>+Sheet1!$B$35</f>
        <v>15</v>
      </c>
      <c r="I138">
        <f>+Sheet1!$B$36</f>
        <v>-15</v>
      </c>
    </row>
    <row r="139" spans="1:9" ht="12.75">
      <c r="A139" s="2">
        <f t="shared" si="8"/>
        <v>13.699999999999967</v>
      </c>
      <c r="B139">
        <f>SIN(Sheet2!$L$4+A139*Sheet1!$B$38*0.001)+Sheet1!$B$34</f>
        <v>-0.7492263864103508</v>
      </c>
      <c r="C139">
        <f>Sheet1!$D$9*(B139-$M$4)/(Sheet1!$B$44+$Q$4)</f>
        <v>-0.6760148452911939</v>
      </c>
      <c r="D139">
        <f>ATAN(Sheet1!$B$44/(-Sheet1!$B$38*(Sheet1!$A$44/1000000)))</f>
        <v>-1.5707956222786912</v>
      </c>
      <c r="E139">
        <f t="shared" si="6"/>
        <v>-89.99995963419484</v>
      </c>
      <c r="F139">
        <f>-(Sheet1!$D$37*Sheet1!$B$33*SIN(Sheet2!$L$4+0.001*Sheet1!$B$38*A139+E139)-$M$4)/(Sheet1!$B$44+$Q$4)</f>
        <v>-3.3485557639497237</v>
      </c>
      <c r="G139">
        <f t="shared" si="7"/>
        <v>-3.3485557639497237</v>
      </c>
      <c r="H139">
        <f>+Sheet1!$B$35</f>
        <v>15</v>
      </c>
      <c r="I139">
        <f>+Sheet1!$B$36</f>
        <v>-15</v>
      </c>
    </row>
    <row r="140" spans="1:9" ht="12.75">
      <c r="A140" s="2">
        <f t="shared" si="8"/>
        <v>13.799999999999967</v>
      </c>
      <c r="B140">
        <f>SIN(Sheet2!$L$4+A140*Sheet1!$B$38*0.001)+Sheet1!$B$34</f>
        <v>-0.8600607934738951</v>
      </c>
      <c r="C140">
        <f>Sheet1!$D$9*(B140-$M$4)/(Sheet1!$B$44+$Q$4)</f>
        <v>-0.7760189373827482</v>
      </c>
      <c r="D140">
        <f>ATAN(Sheet1!$B$44/(-Sheet1!$B$38*(Sheet1!$A$44/1000000)))</f>
        <v>-1.5707956222786912</v>
      </c>
      <c r="E140">
        <f t="shared" si="6"/>
        <v>-89.99995963419484</v>
      </c>
      <c r="F140">
        <f>-(Sheet1!$D$37*Sheet1!$B$33*SIN(Sheet2!$L$4+0.001*Sheet1!$B$38*A140+E140)-$M$4)/(Sheet1!$B$44+$Q$4)</f>
        <v>-3.0369368182041243</v>
      </c>
      <c r="G140">
        <f t="shared" si="7"/>
        <v>-3.0369368182041243</v>
      </c>
      <c r="H140">
        <f>+Sheet1!$B$35</f>
        <v>15</v>
      </c>
      <c r="I140">
        <f>+Sheet1!$B$36</f>
        <v>-15</v>
      </c>
    </row>
    <row r="141" spans="1:9" ht="12.75">
      <c r="A141" s="2">
        <f t="shared" si="8"/>
        <v>13.899999999999967</v>
      </c>
      <c r="B141">
        <f>SIN(Sheet2!$L$4+A141*Sheet1!$B$38*0.001)+Sheet1!$B$34</f>
        <v>-0.9404271181516551</v>
      </c>
      <c r="C141">
        <f>Sheet1!$D$9*(B141-$M$4)/(Sheet1!$B$44+$Q$4)</f>
        <v>-0.8485321717389952</v>
      </c>
      <c r="D141">
        <f>ATAN(Sheet1!$B$44/(-Sheet1!$B$38*(Sheet1!$A$44/1000000)))</f>
        <v>-1.5707956222786912</v>
      </c>
      <c r="E141">
        <f t="shared" si="6"/>
        <v>-89.99995963419484</v>
      </c>
      <c r="F141">
        <f>-(Sheet1!$D$37*Sheet1!$B$33*SIN(Sheet2!$L$4+0.001*Sheet1!$B$38*A141+E141)-$M$4)/(Sheet1!$B$44+$Q$4)</f>
        <v>-2.6177328716311496</v>
      </c>
      <c r="G141">
        <f t="shared" si="7"/>
        <v>-2.6177328716311496</v>
      </c>
      <c r="H141">
        <f>+Sheet1!$B$35</f>
        <v>15</v>
      </c>
      <c r="I141">
        <f>+Sheet1!$B$36</f>
        <v>-15</v>
      </c>
    </row>
    <row r="142" spans="1:9" ht="12.75">
      <c r="A142" s="2">
        <f t="shared" si="8"/>
        <v>13.999999999999966</v>
      </c>
      <c r="B142">
        <f>SIN(Sheet2!$L$4+A142*Sheet1!$B$38*0.001)+Sheet1!$B$34</f>
        <v>-0.9874783433258926</v>
      </c>
      <c r="C142">
        <f>Sheet1!$D$9*(B142-$M$4)/(Sheet1!$B$44+$Q$4)</f>
        <v>-0.8909857308819356</v>
      </c>
      <c r="D142">
        <f>ATAN(Sheet1!$B$44/(-Sheet1!$B$38*(Sheet1!$A$44/1000000)))</f>
        <v>-1.5707956222786912</v>
      </c>
      <c r="E142">
        <f t="shared" si="6"/>
        <v>-89.99995963419484</v>
      </c>
      <c r="F142">
        <f>-(Sheet1!$D$37*Sheet1!$B$33*SIN(Sheet2!$L$4+0.001*Sheet1!$B$38*A142+E142)-$M$4)/(Sheet1!$B$44+$Q$4)</f>
        <v>-2.1057944330292204</v>
      </c>
      <c r="G142">
        <f t="shared" si="7"/>
        <v>-2.1057944330292204</v>
      </c>
      <c r="H142">
        <f>+Sheet1!$B$35</f>
        <v>15</v>
      </c>
      <c r="I142">
        <f>+Sheet1!$B$36</f>
        <v>-15</v>
      </c>
    </row>
    <row r="143" spans="1:9" ht="12.75">
      <c r="A143" s="2">
        <f t="shared" si="8"/>
        <v>14.099999999999966</v>
      </c>
      <c r="B143">
        <f>SIN(Sheet2!$L$4+A143*Sheet1!$B$38*0.001)+Sheet1!$B$34</f>
        <v>-0.999547655887769</v>
      </c>
      <c r="C143">
        <f>Sheet1!$D$9*(B143-$M$4)/(Sheet1!$B$44+$Q$4)</f>
        <v>-0.9018756763140218</v>
      </c>
      <c r="D143">
        <f>ATAN(Sheet1!$B$44/(-Sheet1!$B$38*(Sheet1!$A$44/1000000)))</f>
        <v>-1.5707956222786912</v>
      </c>
      <c r="E143">
        <f t="shared" si="6"/>
        <v>-89.99995963419484</v>
      </c>
      <c r="F143">
        <f>-(Sheet1!$D$37*Sheet1!$B$33*SIN(Sheet2!$L$4+0.001*Sheet1!$B$38*A143+E143)-$M$4)/(Sheet1!$B$44+$Q$4)</f>
        <v>-1.5192571768090373</v>
      </c>
      <c r="G143">
        <f t="shared" si="7"/>
        <v>-1.5192571768090373</v>
      </c>
      <c r="H143">
        <f>+Sheet1!$B$35</f>
        <v>15</v>
      </c>
      <c r="I143">
        <f>+Sheet1!$B$36</f>
        <v>-15</v>
      </c>
    </row>
    <row r="144" spans="1:9" ht="12.75">
      <c r="A144" s="2">
        <f t="shared" si="8"/>
        <v>14.199999999999966</v>
      </c>
      <c r="B144">
        <f>SIN(Sheet2!$L$4+A144*Sheet1!$B$38*0.001)+Sheet1!$B$34</f>
        <v>-0.9762074944227129</v>
      </c>
      <c r="C144">
        <f>Sheet1!$D$9*(B144-$M$4)/(Sheet1!$B$44+$Q$4)</f>
        <v>-0.8808162262892203</v>
      </c>
      <c r="D144">
        <f>ATAN(Sheet1!$B$44/(-Sheet1!$B$38*(Sheet1!$A$44/1000000)))</f>
        <v>-1.5707956222786912</v>
      </c>
      <c r="E144">
        <f t="shared" si="6"/>
        <v>-89.99995963419484</v>
      </c>
      <c r="F144">
        <f>-(Sheet1!$D$37*Sheet1!$B$33*SIN(Sheet2!$L$4+0.001*Sheet1!$B$38*A144+E144)-$M$4)/(Sheet1!$B$44+$Q$4)</f>
        <v>-0.8788994776859472</v>
      </c>
      <c r="G144">
        <f t="shared" si="7"/>
        <v>-0.8788994776859472</v>
      </c>
      <c r="H144">
        <f>+Sheet1!$B$35</f>
        <v>15</v>
      </c>
      <c r="I144">
        <f>+Sheet1!$B$36</f>
        <v>-15</v>
      </c>
    </row>
    <row r="145" spans="1:9" ht="12.75">
      <c r="A145" s="2">
        <f t="shared" si="8"/>
        <v>14.299999999999965</v>
      </c>
      <c r="B145">
        <f>SIN(Sheet2!$L$4+A145*Sheet1!$B$38*0.001)+Sheet1!$B$34</f>
        <v>-0.9182846957866839</v>
      </c>
      <c r="C145">
        <f>Sheet1!$D$9*(B145-$M$4)/(Sheet1!$B$44+$Q$4)</f>
        <v>-0.8285534223236883</v>
      </c>
      <c r="D145">
        <f>ATAN(Sheet1!$B$44/(-Sheet1!$B$38*(Sheet1!$A$44/1000000)))</f>
        <v>-1.5707956222786912</v>
      </c>
      <c r="E145">
        <f t="shared" si="6"/>
        <v>-89.99995963419484</v>
      </c>
      <c r="F145">
        <f>-(Sheet1!$D$37*Sheet1!$B$33*SIN(Sheet2!$L$4+0.001*Sheet1!$B$38*A145+E145)-$M$4)/(Sheet1!$B$44+$Q$4)</f>
        <v>-0.2074063263967833</v>
      </c>
      <c r="G145">
        <f t="shared" si="7"/>
        <v>-0.2074063263967833</v>
      </c>
      <c r="H145">
        <f>+Sheet1!$B$35</f>
        <v>15</v>
      </c>
      <c r="I145">
        <f>+Sheet1!$B$36</f>
        <v>-15</v>
      </c>
    </row>
    <row r="146" spans="1:9" ht="12.75">
      <c r="A146" s="2">
        <f t="shared" si="8"/>
        <v>14.399999999999965</v>
      </c>
      <c r="B146">
        <f>SIN(Sheet2!$L$4+A146*Sheet1!$B$38*0.001)+Sheet1!$B$34</f>
        <v>-0.8278312039983557</v>
      </c>
      <c r="C146">
        <f>Sheet1!$D$9*(B146-$M$4)/(Sheet1!$B$44+$Q$4)</f>
        <v>-0.7469387003031476</v>
      </c>
      <c r="D146">
        <f>ATAN(Sheet1!$B$44/(-Sheet1!$B$38*(Sheet1!$A$44/1000000)))</f>
        <v>-1.5707956222786912</v>
      </c>
      <c r="E146">
        <f t="shared" si="6"/>
        <v>-89.99995963419484</v>
      </c>
      <c r="F146">
        <f>-(Sheet1!$D$37*Sheet1!$B$33*SIN(Sheet2!$L$4+0.001*Sheet1!$B$38*A146+E146)-$M$4)/(Sheet1!$B$44+$Q$4)</f>
        <v>0.47143429740568016</v>
      </c>
      <c r="G146">
        <f t="shared" si="7"/>
        <v>0.47143429740568016</v>
      </c>
      <c r="H146">
        <f>+Sheet1!$B$35</f>
        <v>15</v>
      </c>
      <c r="I146">
        <f>+Sheet1!$B$36</f>
        <v>-15</v>
      </c>
    </row>
    <row r="147" spans="1:9" ht="12.75">
      <c r="A147" s="2">
        <f t="shared" si="8"/>
        <v>14.499999999999964</v>
      </c>
      <c r="B147">
        <f>SIN(Sheet2!$L$4+A147*Sheet1!$B$38*0.001)+Sheet1!$B$34</f>
        <v>-0.7080513790992476</v>
      </c>
      <c r="C147">
        <f>Sheet1!$D$9*(B147-$M$4)/(Sheet1!$B$44+$Q$4)</f>
        <v>-0.6388633024435907</v>
      </c>
      <c r="D147">
        <f>ATAN(Sheet1!$B$44/(-Sheet1!$B$38*(Sheet1!$A$44/1000000)))</f>
        <v>-1.5707956222786912</v>
      </c>
      <c r="E147">
        <f t="shared" si="6"/>
        <v>-89.99995963419484</v>
      </c>
      <c r="F147">
        <f>-(Sheet1!$D$37*Sheet1!$B$33*SIN(Sheet2!$L$4+0.001*Sheet1!$B$38*A147+E147)-$M$4)/(Sheet1!$B$44+$Q$4)</f>
        <v>1.1335741261924597</v>
      </c>
      <c r="G147">
        <f t="shared" si="7"/>
        <v>1.1335741261924597</v>
      </c>
      <c r="H147">
        <f>+Sheet1!$B$35</f>
        <v>15</v>
      </c>
      <c r="I147">
        <f>+Sheet1!$B$36</f>
        <v>-15</v>
      </c>
    </row>
    <row r="148" spans="1:9" ht="12.75">
      <c r="A148" s="2">
        <f t="shared" si="8"/>
        <v>14.599999999999964</v>
      </c>
      <c r="B148">
        <f>SIN(Sheet2!$L$4+A148*Sheet1!$B$38*0.001)+Sheet1!$B$34</f>
        <v>-0.5631884811017468</v>
      </c>
      <c r="C148">
        <f>Sheet1!$D$9*(B148-$M$4)/(Sheet1!$B$44+$Q$4)</f>
        <v>-0.5081558535943738</v>
      </c>
      <c r="D148">
        <f>ATAN(Sheet1!$B$44/(-Sheet1!$B$38*(Sheet1!$A$44/1000000)))</f>
        <v>-1.5707956222786912</v>
      </c>
      <c r="E148">
        <f t="shared" si="6"/>
        <v>-89.99995963419484</v>
      </c>
      <c r="F148">
        <f>-(Sheet1!$D$37*Sheet1!$B$33*SIN(Sheet2!$L$4+0.001*Sheet1!$B$38*A148+E148)-$M$4)/(Sheet1!$B$44+$Q$4)</f>
        <v>1.755556526424041</v>
      </c>
      <c r="G148">
        <f t="shared" si="7"/>
        <v>1.755556526424041</v>
      </c>
      <c r="H148">
        <f>+Sheet1!$B$35</f>
        <v>15</v>
      </c>
      <c r="I148">
        <f>+Sheet1!$B$36</f>
        <v>-15</v>
      </c>
    </row>
    <row r="149" spans="1:9" ht="12.75">
      <c r="A149" s="2">
        <f t="shared" si="8"/>
        <v>14.699999999999964</v>
      </c>
      <c r="B149">
        <f>SIN(Sheet2!$L$4+A149*Sheet1!$B$38*0.001)+Sheet1!$B$34</f>
        <v>-0.3983743503877651</v>
      </c>
      <c r="C149">
        <f>Sheet1!$D$9*(B149-$M$4)/(Sheet1!$B$44+$Q$4)</f>
        <v>-0.359446730294234</v>
      </c>
      <c r="D149">
        <f>ATAN(Sheet1!$B$44/(-Sheet1!$B$38*(Sheet1!$A$44/1000000)))</f>
        <v>-1.5707956222786912</v>
      </c>
      <c r="E149">
        <f t="shared" si="6"/>
        <v>-89.99995963419484</v>
      </c>
      <c r="F149">
        <f>-(Sheet1!$D$37*Sheet1!$B$33*SIN(Sheet2!$L$4+0.001*Sheet1!$B$38*A149+E149)-$M$4)/(Sheet1!$B$44+$Q$4)</f>
        <v>2.315347461487113</v>
      </c>
      <c r="G149">
        <f t="shared" si="7"/>
        <v>2.315347461487113</v>
      </c>
      <c r="H149">
        <f>+Sheet1!$B$35</f>
        <v>15</v>
      </c>
      <c r="I149">
        <f>+Sheet1!$B$36</f>
        <v>-15</v>
      </c>
    </row>
    <row r="150" spans="1:9" ht="12.75">
      <c r="A150" s="2">
        <f t="shared" si="8"/>
        <v>14.799999999999963</v>
      </c>
      <c r="B150">
        <f>SIN(Sheet2!$L$4+A150*Sheet1!$B$38*0.001)+Sheet1!$B$34</f>
        <v>-0.2194476097047041</v>
      </c>
      <c r="C150">
        <f>Sheet1!$D$9*(B150-$M$4)/(Sheet1!$B$44+$Q$4)</f>
        <v>-0.19800402737390613</v>
      </c>
      <c r="D150">
        <f>ATAN(Sheet1!$B$44/(-Sheet1!$B$38*(Sheet1!$A$44/1000000)))</f>
        <v>-1.5707956222786912</v>
      </c>
      <c r="E150">
        <f t="shared" si="6"/>
        <v>-89.99995963419484</v>
      </c>
      <c r="F150">
        <f>-(Sheet1!$D$37*Sheet1!$B$33*SIN(Sheet2!$L$4+0.001*Sheet1!$B$38*A150+E150)-$M$4)/(Sheet1!$B$44+$Q$4)</f>
        <v>2.793116058427625</v>
      </c>
      <c r="G150">
        <f t="shared" si="7"/>
        <v>2.793116058427625</v>
      </c>
      <c r="H150">
        <f>+Sheet1!$B$35</f>
        <v>15</v>
      </c>
      <c r="I150">
        <f>+Sheet1!$B$36</f>
        <v>-15</v>
      </c>
    </row>
    <row r="151" spans="1:9" ht="12.75">
      <c r="A151" s="2">
        <f t="shared" si="8"/>
        <v>14.899999999999963</v>
      </c>
      <c r="B151">
        <f>SIN(Sheet2!$L$4+A151*Sheet1!$B$38*0.001)+Sheet1!$B$34</f>
        <v>-0.032746828043853225</v>
      </c>
      <c r="C151">
        <f>Sheet1!$D$9*(B151-$M$4)/(Sheet1!$B$44+$Q$4)</f>
        <v>-0.029546933070397984</v>
      </c>
      <c r="D151">
        <f>ATAN(Sheet1!$B$44/(-Sheet1!$B$38*(Sheet1!$A$44/1000000)))</f>
        <v>-1.5707956222786912</v>
      </c>
      <c r="E151">
        <f t="shared" si="6"/>
        <v>-89.99995963419484</v>
      </c>
      <c r="F151">
        <f>-(Sheet1!$D$37*Sheet1!$B$33*SIN(Sheet2!$L$4+0.001*Sheet1!$B$38*A151+E151)-$M$4)/(Sheet1!$B$44+$Q$4)</f>
        <v>3.1719371265110503</v>
      </c>
      <c r="G151">
        <f t="shared" si="7"/>
        <v>3.1719371265110503</v>
      </c>
      <c r="H151">
        <f>+Sheet1!$B$35</f>
        <v>15</v>
      </c>
      <c r="I151">
        <f>+Sheet1!$B$36</f>
        <v>-15</v>
      </c>
    </row>
    <row r="152" spans="1:9" ht="12.75">
      <c r="A152" s="2">
        <f t="shared" si="8"/>
        <v>14.999999999999963</v>
      </c>
      <c r="B152">
        <f>SIN(Sheet2!$L$4+A152*Sheet1!$B$38*0.001)+Sheet1!$B$34</f>
        <v>0.15511402632612672</v>
      </c>
      <c r="C152">
        <f>Sheet1!$D$9*(B152-$M$4)/(Sheet1!$B$44+$Q$4)</f>
        <v>0.1399568760675219</v>
      </c>
      <c r="D152">
        <f>ATAN(Sheet1!$B$44/(-Sheet1!$B$38*(Sheet1!$A$44/1000000)))</f>
        <v>-1.5707956222786912</v>
      </c>
      <c r="E152">
        <f t="shared" si="6"/>
        <v>-89.99995963419484</v>
      </c>
      <c r="F152">
        <f>-(Sheet1!$D$37*Sheet1!$B$33*SIN(Sheet2!$L$4+0.001*Sheet1!$B$38*A152+E152)-$M$4)/(Sheet1!$B$44+$Q$4)</f>
        <v>3.438390740541861</v>
      </c>
      <c r="G152">
        <f t="shared" si="7"/>
        <v>3.438390740541861</v>
      </c>
      <c r="H152">
        <f>+Sheet1!$B$35</f>
        <v>15</v>
      </c>
      <c r="I152">
        <f>+Sheet1!$B$36</f>
        <v>-15</v>
      </c>
    </row>
    <row r="153" spans="1:9" ht="12.75">
      <c r="A153" s="2">
        <f t="shared" si="8"/>
        <v>15.099999999999962</v>
      </c>
      <c r="B153">
        <f>SIN(Sheet2!$L$4+A153*Sheet1!$B$38*0.001)+Sheet1!$B$34</f>
        <v>0.33747988898255044</v>
      </c>
      <c r="C153">
        <f>Sheet1!$D$9*(B153-$M$4)/(Sheet1!$B$44+$Q$4)</f>
        <v>0.30450264309628206</v>
      </c>
      <c r="D153">
        <f>ATAN(Sheet1!$B$44/(-Sheet1!$B$38*(Sheet1!$A$44/1000000)))</f>
        <v>-1.5707956222786912</v>
      </c>
      <c r="E153">
        <f t="shared" si="6"/>
        <v>-89.99995963419484</v>
      </c>
      <c r="F153">
        <f>-(Sheet1!$D$37*Sheet1!$B$33*SIN(Sheet2!$L$4+0.001*Sheet1!$B$38*A153+E153)-$M$4)/(Sheet1!$B$44+$Q$4)</f>
        <v>3.5830376484046624</v>
      </c>
      <c r="G153">
        <f t="shared" si="7"/>
        <v>3.5830376484046624</v>
      </c>
      <c r="H153">
        <f>+Sheet1!$B$35</f>
        <v>15</v>
      </c>
      <c r="I153">
        <f>+Sheet1!$B$36</f>
        <v>-15</v>
      </c>
    </row>
    <row r="154" spans="1:9" ht="12.75">
      <c r="A154" s="2">
        <f t="shared" si="8"/>
        <v>15.199999999999962</v>
      </c>
      <c r="B154">
        <f>SIN(Sheet2!$L$4+A154*Sheet1!$B$38*0.001)+Sheet1!$B$34</f>
        <v>0.5078903583236711</v>
      </c>
      <c r="C154">
        <f>Sheet1!$D$9*(B154-$M$4)/(Sheet1!$B$44+$Q$4)</f>
        <v>0.45826125218582164</v>
      </c>
      <c r="D154">
        <f>ATAN(Sheet1!$B$44/(-Sheet1!$B$38*(Sheet1!$A$44/1000000)))</f>
        <v>-1.5707956222786912</v>
      </c>
      <c r="E154">
        <f t="shared" si="6"/>
        <v>-89.99995963419484</v>
      </c>
      <c r="F154">
        <f>-(Sheet1!$D$37*Sheet1!$B$33*SIN(Sheet2!$L$4+0.001*Sheet1!$B$38*A154+E154)-$M$4)/(Sheet1!$B$44+$Q$4)</f>
        <v>3.600753661275761</v>
      </c>
      <c r="G154">
        <f t="shared" si="7"/>
        <v>3.600753661275761</v>
      </c>
      <c r="H154">
        <f>+Sheet1!$B$35</f>
        <v>15</v>
      </c>
      <c r="I154">
        <f>+Sheet1!$B$36</f>
        <v>-15</v>
      </c>
    </row>
    <row r="155" spans="1:9" ht="12.75">
      <c r="A155" s="2">
        <f t="shared" si="8"/>
        <v>15.299999999999962</v>
      </c>
      <c r="B155">
        <f>SIN(Sheet2!$L$4+A155*Sheet1!$B$38*0.001)+Sheet1!$B$34</f>
        <v>0.6603085585161614</v>
      </c>
      <c r="C155">
        <f>Sheet1!$D$9*(B155-$M$4)/(Sheet1!$B$44+$Q$4)</f>
        <v>0.5957857279538912</v>
      </c>
      <c r="D155">
        <f>ATAN(Sheet1!$B$44/(-Sheet1!$B$38*(Sheet1!$A$44/1000000)))</f>
        <v>-1.5707956222786912</v>
      </c>
      <c r="E155">
        <f t="shared" si="6"/>
        <v>-89.99995963419484</v>
      </c>
      <c r="F155">
        <f>-(Sheet1!$D$37*Sheet1!$B$33*SIN(Sheet2!$L$4+0.001*Sheet1!$B$38*A155+E155)-$M$4)/(Sheet1!$B$44+$Q$4)</f>
        <v>3.490911180566979</v>
      </c>
      <c r="G155">
        <f t="shared" si="7"/>
        <v>3.490911180566979</v>
      </c>
      <c r="H155">
        <f>+Sheet1!$B$35</f>
        <v>15</v>
      </c>
      <c r="I155">
        <f>+Sheet1!$B$36</f>
        <v>-15</v>
      </c>
    </row>
    <row r="156" spans="1:9" ht="12.75">
      <c r="A156" s="2">
        <f t="shared" si="8"/>
        <v>15.399999999999961</v>
      </c>
      <c r="B156">
        <f>SIN(Sheet2!$L$4+A156*Sheet1!$B$38*0.001)+Sheet1!$B$34</f>
        <v>0.7893349988312783</v>
      </c>
      <c r="C156">
        <f>Sheet1!$D$9*(B156-$M$4)/(Sheet1!$B$44+$Q$4)</f>
        <v>0.7122041972846346</v>
      </c>
      <c r="D156">
        <f>ATAN(Sheet1!$B$44/(-Sheet1!$B$38*(Sheet1!$A$44/1000000)))</f>
        <v>-1.5707956222786912</v>
      </c>
      <c r="E156">
        <f t="shared" si="6"/>
        <v>-89.99995963419484</v>
      </c>
      <c r="F156">
        <f>-(Sheet1!$D$37*Sheet1!$B$33*SIN(Sheet2!$L$4+0.001*Sheet1!$B$38*A156+E156)-$M$4)/(Sheet1!$B$44+$Q$4)</f>
        <v>3.257401430918628</v>
      </c>
      <c r="G156">
        <f t="shared" si="7"/>
        <v>3.257401430918628</v>
      </c>
      <c r="H156">
        <f>+Sheet1!$B$35</f>
        <v>15</v>
      </c>
      <c r="I156">
        <f>+Sheet1!$B$36</f>
        <v>-15</v>
      </c>
    </row>
    <row r="157" spans="1:9" ht="12.75">
      <c r="A157" s="2">
        <f t="shared" si="8"/>
        <v>15.499999999999961</v>
      </c>
      <c r="B157">
        <f>SIN(Sheet2!$L$4+A157*Sheet1!$B$38*0.001)+Sheet1!$B$34</f>
        <v>0.8903988532956474</v>
      </c>
      <c r="C157">
        <f>Sheet1!$D$9*(B157-$M$4)/(Sheet1!$B$44+$Q$4)</f>
        <v>0.8033924778624132</v>
      </c>
      <c r="D157">
        <f>ATAN(Sheet1!$B$44/(-Sheet1!$B$38*(Sheet1!$A$44/1000000)))</f>
        <v>-1.5707956222786912</v>
      </c>
      <c r="E157">
        <f t="shared" si="6"/>
        <v>-89.99995963419484</v>
      </c>
      <c r="F157">
        <f>-(Sheet1!$D$37*Sheet1!$B$33*SIN(Sheet2!$L$4+0.001*Sheet1!$B$38*A157+E157)-$M$4)/(Sheet1!$B$44+$Q$4)</f>
        <v>2.9084966116264943</v>
      </c>
      <c r="G157">
        <f t="shared" si="7"/>
        <v>2.9084966116264943</v>
      </c>
      <c r="H157">
        <f>+Sheet1!$B$35</f>
        <v>15</v>
      </c>
      <c r="I157">
        <f>+Sheet1!$B$36</f>
        <v>-15</v>
      </c>
    </row>
    <row r="158" spans="1:9" ht="12.75">
      <c r="A158" s="2">
        <f t="shared" si="8"/>
        <v>15.59999999999996</v>
      </c>
      <c r="B158">
        <f>SIN(Sheet2!$L$4+A158*Sheet1!$B$38*0.001)+Sheet1!$B$34</f>
        <v>0.9599198844802401</v>
      </c>
      <c r="C158">
        <f>Sheet1!$D$9*(B158-$M$4)/(Sheet1!$B$44+$Q$4)</f>
        <v>0.8661201793865242</v>
      </c>
      <c r="D158">
        <f>ATAN(Sheet1!$B$44/(-Sheet1!$B$38*(Sheet1!$A$44/1000000)))</f>
        <v>-1.5707956222786912</v>
      </c>
      <c r="E158">
        <f t="shared" si="6"/>
        <v>-89.99995963419484</v>
      </c>
      <c r="F158">
        <f>-(Sheet1!$D$37*Sheet1!$B$33*SIN(Sheet2!$L$4+0.001*Sheet1!$B$38*A158+E158)-$M$4)/(Sheet1!$B$44+$Q$4)</f>
        <v>2.4565568498579538</v>
      </c>
      <c r="G158">
        <f t="shared" si="7"/>
        <v>2.4565568498579538</v>
      </c>
      <c r="H158">
        <f>+Sheet1!$B$35</f>
        <v>15</v>
      </c>
      <c r="I158">
        <f>+Sheet1!$B$36</f>
        <v>-15</v>
      </c>
    </row>
    <row r="159" spans="1:9" ht="12.75">
      <c r="A159" s="2">
        <f t="shared" si="8"/>
        <v>15.69999999999996</v>
      </c>
      <c r="B159">
        <f>SIN(Sheet2!$L$4+A159*Sheet1!$B$38*0.001)+Sheet1!$B$34</f>
        <v>0.9954352751961467</v>
      </c>
      <c r="C159">
        <f>Sheet1!$D$9*(B159-$M$4)/(Sheet1!$B$44+$Q$4)</f>
        <v>0.8981651417580446</v>
      </c>
      <c r="D159">
        <f>ATAN(Sheet1!$B$44/(-Sheet1!$B$38*(Sheet1!$A$44/1000000)))</f>
        <v>-1.5707956222786912</v>
      </c>
      <c r="E159">
        <f t="shared" si="6"/>
        <v>-89.99995963419484</v>
      </c>
      <c r="F159">
        <f>-(Sheet1!$D$37*Sheet1!$B$33*SIN(Sheet2!$L$4+0.001*Sheet1!$B$38*A159+E159)-$M$4)/(Sheet1!$B$44+$Q$4)</f>
        <v>1.9175923369849777</v>
      </c>
      <c r="G159">
        <f t="shared" si="7"/>
        <v>1.9175923369849777</v>
      </c>
      <c r="H159">
        <f>+Sheet1!$B$35</f>
        <v>15</v>
      </c>
      <c r="I159">
        <f>+Sheet1!$B$36</f>
        <v>-15</v>
      </c>
    </row>
    <row r="160" spans="1:9" ht="12.75">
      <c r="A160" s="2">
        <f t="shared" si="8"/>
        <v>15.79999999999996</v>
      </c>
      <c r="B160">
        <f>SIN(Sheet2!$L$4+A160*Sheet1!$B$38*0.001)+Sheet1!$B$34</f>
        <v>0.9956868750213147</v>
      </c>
      <c r="C160">
        <f>Sheet1!$D$9*(B160-$M$4)/(Sheet1!$B$44+$Q$4)</f>
        <v>0.8983921562091788</v>
      </c>
      <c r="D160">
        <f>ATAN(Sheet1!$B$44/(-Sheet1!$B$38*(Sheet1!$A$44/1000000)))</f>
        <v>-1.5707956222786912</v>
      </c>
      <c r="E160">
        <f t="shared" si="6"/>
        <v>-89.99995963419484</v>
      </c>
      <c r="F160">
        <f>-(Sheet1!$D$37*Sheet1!$B$33*SIN(Sheet2!$L$4+0.001*Sheet1!$B$38*A160+E160)-$M$4)/(Sheet1!$B$44+$Q$4)</f>
        <v>1.3106961595727147</v>
      </c>
      <c r="G160">
        <f t="shared" si="7"/>
        <v>1.3106961595727147</v>
      </c>
      <c r="H160">
        <f>+Sheet1!$B$35</f>
        <v>15</v>
      </c>
      <c r="I160">
        <f>+Sheet1!$B$36</f>
        <v>-15</v>
      </c>
    </row>
    <row r="161" spans="1:9" ht="12.75">
      <c r="A161" s="2">
        <f t="shared" si="8"/>
        <v>15.89999999999996</v>
      </c>
      <c r="B161">
        <f>SIN(Sheet2!$L$4+A161*Sheet1!$B$38*0.001)+Sheet1!$B$34</f>
        <v>0.9606657709065084</v>
      </c>
      <c r="C161">
        <f>Sheet1!$D$9*(B161-$M$4)/(Sheet1!$B$44+$Q$4)</f>
        <v>0.8667931806398228</v>
      </c>
      <c r="D161">
        <f>ATAN(Sheet1!$B$44/(-Sheet1!$B$38*(Sheet1!$A$44/1000000)))</f>
        <v>-1.5707956222786912</v>
      </c>
      <c r="E161">
        <f t="shared" si="6"/>
        <v>-89.99995963419484</v>
      </c>
      <c r="F161">
        <f>-(Sheet1!$D$37*Sheet1!$B$33*SIN(Sheet2!$L$4+0.001*Sheet1!$B$38*A161+E161)-$M$4)/(Sheet1!$B$44+$Q$4)</f>
        <v>0.6573679172696824</v>
      </c>
      <c r="G161">
        <f t="shared" si="7"/>
        <v>0.6573679172696824</v>
      </c>
      <c r="H161">
        <f>+Sheet1!$B$35</f>
        <v>15</v>
      </c>
      <c r="I161">
        <f>+Sheet1!$B$36</f>
        <v>-15</v>
      </c>
    </row>
    <row r="162" spans="1:9" ht="12.75">
      <c r="A162" s="2">
        <f t="shared" si="8"/>
        <v>15.99999999999996</v>
      </c>
      <c r="B162">
        <f>SIN(Sheet2!$L$4+A162*Sheet1!$B$38*0.001)+Sheet1!$B$34</f>
        <v>0.8916126029245014</v>
      </c>
      <c r="C162">
        <f>Sheet1!$D$9*(B162-$M$4)/(Sheet1!$B$44+$Q$4)</f>
        <v>0.8044876245129512</v>
      </c>
      <c r="D162">
        <f>ATAN(Sheet1!$B$44/(-Sheet1!$B$38*(Sheet1!$A$44/1000000)))</f>
        <v>-1.5707956222786912</v>
      </c>
      <c r="E162">
        <f t="shared" si="6"/>
        <v>-89.99995963419484</v>
      </c>
      <c r="F162">
        <f>-(Sheet1!$D$37*Sheet1!$B$33*SIN(Sheet2!$L$4+0.001*Sheet1!$B$38*A162+E162)-$M$4)/(Sheet1!$B$44+$Q$4)</f>
        <v>-0.019247911228453846</v>
      </c>
      <c r="G162">
        <f t="shared" si="7"/>
        <v>-0.019247911228453846</v>
      </c>
      <c r="H162">
        <f>+Sheet1!$B$35</f>
        <v>15</v>
      </c>
      <c r="I162">
        <f>+Sheet1!$B$36</f>
        <v>-15</v>
      </c>
    </row>
    <row r="163" spans="1:9" ht="12.75">
      <c r="A163" s="2">
        <f t="shared" si="8"/>
        <v>16.09999999999996</v>
      </c>
      <c r="B163">
        <f>SIN(Sheet2!$L$4+A163*Sheet1!$B$38*0.001)+Sheet1!$B$34</f>
        <v>0.7909736139770139</v>
      </c>
      <c r="C163">
        <f>Sheet1!$D$9*(B163-$M$4)/(Sheet1!$B$44+$Q$4)</f>
        <v>0.713682693216343</v>
      </c>
      <c r="D163">
        <f>ATAN(Sheet1!$B$44/(-Sheet1!$B$38*(Sheet1!$A$44/1000000)))</f>
        <v>-1.5707956222786912</v>
      </c>
      <c r="E163">
        <f t="shared" si="6"/>
        <v>-89.99995963419484</v>
      </c>
      <c r="F163">
        <f>-(Sheet1!$D$37*Sheet1!$B$33*SIN(Sheet2!$L$4+0.001*Sheet1!$B$38*A163+E163)-$M$4)/(Sheet1!$B$44+$Q$4)</f>
        <v>-0.6951818728755186</v>
      </c>
      <c r="G163">
        <f t="shared" si="7"/>
        <v>-0.6951818728755186</v>
      </c>
      <c r="H163">
        <f>+Sheet1!$B$35</f>
        <v>15</v>
      </c>
      <c r="I163">
        <f>+Sheet1!$B$36</f>
        <v>-15</v>
      </c>
    </row>
    <row r="164" spans="1:9" ht="12.75">
      <c r="A164" s="2">
        <f t="shared" si="8"/>
        <v>16.19999999999996</v>
      </c>
      <c r="B164">
        <f>SIN(Sheet2!$L$4+A164*Sheet1!$B$38*0.001)+Sheet1!$B$34</f>
        <v>0.6623139904203321</v>
      </c>
      <c r="C164">
        <f>Sheet1!$D$9*(B164-$M$4)/(Sheet1!$B$44+$Q$4)</f>
        <v>0.5975951967113055</v>
      </c>
      <c r="D164">
        <f>ATAN(Sheet1!$B$44/(-Sheet1!$B$38*(Sheet1!$A$44/1000000)))</f>
        <v>-1.5707956222786912</v>
      </c>
      <c r="E164">
        <f t="shared" si="6"/>
        <v>-89.99995963419484</v>
      </c>
      <c r="F164">
        <f>-(Sheet1!$D$37*Sheet1!$B$33*SIN(Sheet2!$L$4+0.001*Sheet1!$B$38*A164+E164)-$M$4)/(Sheet1!$B$44+$Q$4)</f>
        <v>-1.3464886700981715</v>
      </c>
      <c r="G164">
        <f t="shared" si="7"/>
        <v>-1.3464886700981715</v>
      </c>
      <c r="H164">
        <f>+Sheet1!$B$35</f>
        <v>15</v>
      </c>
      <c r="I164">
        <f>+Sheet1!$B$36</f>
        <v>-15</v>
      </c>
    </row>
    <row r="165" spans="1:9" ht="12.75">
      <c r="A165" s="2">
        <f t="shared" si="8"/>
        <v>16.29999999999996</v>
      </c>
      <c r="B165">
        <f>SIN(Sheet2!$L$4+A165*Sheet1!$B$38*0.001)+Sheet1!$B$34</f>
        <v>0.5101915635612453</v>
      </c>
      <c r="C165">
        <f>Sheet1!$D$9*(B165-$M$4)/(Sheet1!$B$44+$Q$4)</f>
        <v>0.46033759243608335</v>
      </c>
      <c r="D165">
        <f>ATAN(Sheet1!$B$44/(-Sheet1!$B$38*(Sheet1!$A$44/1000000)))</f>
        <v>-1.5707956222786912</v>
      </c>
      <c r="E165">
        <f t="shared" si="6"/>
        <v>-89.99995963419484</v>
      </c>
      <c r="F165">
        <f>-(Sheet1!$D$37*Sheet1!$B$33*SIN(Sheet2!$L$4+0.001*Sheet1!$B$38*A165+E165)-$M$4)/(Sheet1!$B$44+$Q$4)</f>
        <v>-1.9500954349005126</v>
      </c>
      <c r="G165">
        <f t="shared" si="7"/>
        <v>-1.9500954349005126</v>
      </c>
      <c r="H165">
        <f>+Sheet1!$B$35</f>
        <v>15</v>
      </c>
      <c r="I165">
        <f>+Sheet1!$B$36</f>
        <v>-15</v>
      </c>
    </row>
    <row r="166" spans="1:9" ht="12.75">
      <c r="A166" s="2">
        <f t="shared" si="8"/>
        <v>16.399999999999963</v>
      </c>
      <c r="B166">
        <f>SIN(Sheet2!$L$4+A166*Sheet1!$B$38*0.001)+Sheet1!$B$34</f>
        <v>0.33999534621075933</v>
      </c>
      <c r="C166">
        <f>Sheet1!$D$9*(B166-$M$4)/(Sheet1!$B$44+$Q$4)</f>
        <v>0.30677229945090073</v>
      </c>
      <c r="D166">
        <f>ATAN(Sheet1!$B$44/(-Sheet1!$B$38*(Sheet1!$A$44/1000000)))</f>
        <v>-1.5707956222786912</v>
      </c>
      <c r="E166">
        <f t="shared" si="6"/>
        <v>-89.99995963419484</v>
      </c>
      <c r="F166">
        <f>-(Sheet1!$D$37*Sheet1!$B$33*SIN(Sheet2!$L$4+0.001*Sheet1!$B$38*A166+E166)-$M$4)/(Sheet1!$B$44+$Q$4)</f>
        <v>-2.4846190967159734</v>
      </c>
      <c r="G166">
        <f t="shared" si="7"/>
        <v>-2.4846190967159734</v>
      </c>
      <c r="H166">
        <f>+Sheet1!$B$35</f>
        <v>15</v>
      </c>
      <c r="I166">
        <f>+Sheet1!$B$36</f>
        <v>-15</v>
      </c>
    </row>
    <row r="167" spans="1:9" ht="12.75">
      <c r="A167" s="2">
        <f t="shared" si="8"/>
        <v>16.499999999999964</v>
      </c>
      <c r="B167">
        <f>SIN(Sheet2!$L$4+A167*Sheet1!$B$38*0.001)+Sheet1!$B$34</f>
        <v>0.15775462421859843</v>
      </c>
      <c r="C167">
        <f>Sheet1!$D$9*(B167-$M$4)/(Sheet1!$B$44+$Q$4)</f>
        <v>0.14233944481861477</v>
      </c>
      <c r="D167">
        <f>ATAN(Sheet1!$B$44/(-Sheet1!$B$38*(Sheet1!$A$44/1000000)))</f>
        <v>-1.5707956222786912</v>
      </c>
      <c r="E167">
        <f t="shared" si="6"/>
        <v>-89.99995963419484</v>
      </c>
      <c r="F167">
        <f>-(Sheet1!$D$37*Sheet1!$B$33*SIN(Sheet2!$L$4+0.001*Sheet1!$B$38*A167+E167)-$M$4)/(Sheet1!$B$44+$Q$4)</f>
        <v>-2.9311238883415944</v>
      </c>
      <c r="G167">
        <f t="shared" si="7"/>
        <v>-2.9311238883415944</v>
      </c>
      <c r="H167">
        <f>+Sheet1!$B$35</f>
        <v>15</v>
      </c>
      <c r="I167">
        <f>+Sheet1!$B$36</f>
        <v>-15</v>
      </c>
    </row>
    <row r="168" spans="1:9" ht="12.75">
      <c r="A168" s="2">
        <f t="shared" si="8"/>
        <v>16.599999999999966</v>
      </c>
      <c r="B168">
        <f>SIN(Sheet2!$L$4+A168*Sheet1!$B$38*0.001)+Sheet1!$B$34</f>
        <v>-0.030074633983910144</v>
      </c>
      <c r="C168">
        <f>Sheet1!$D$9*(B168-$M$4)/(Sheet1!$B$44+$Q$4)</f>
        <v>-0.027135855608650547</v>
      </c>
      <c r="D168">
        <f>ATAN(Sheet1!$B$44/(-Sheet1!$B$38*(Sheet1!$A$44/1000000)))</f>
        <v>-1.5707956222786912</v>
      </c>
      <c r="E168">
        <f t="shared" si="6"/>
        <v>-89.99995963419484</v>
      </c>
      <c r="F168">
        <f>-(Sheet1!$D$37*Sheet1!$B$33*SIN(Sheet2!$L$4+0.001*Sheet1!$B$38*A168+E168)-$M$4)/(Sheet1!$B$44+$Q$4)</f>
        <v>-3.2737921549325453</v>
      </c>
      <c r="G168">
        <f t="shared" si="7"/>
        <v>-3.2737921549325453</v>
      </c>
      <c r="H168">
        <f>+Sheet1!$B$35</f>
        <v>15</v>
      </c>
      <c r="I168">
        <f>+Sheet1!$B$36</f>
        <v>-15</v>
      </c>
    </row>
    <row r="169" spans="1:9" ht="12.75">
      <c r="A169" s="2">
        <f t="shared" si="8"/>
        <v>16.699999999999967</v>
      </c>
      <c r="B169">
        <f>SIN(Sheet2!$L$4+A169*Sheet1!$B$38*0.001)+Sheet1!$B$34</f>
        <v>-0.21683848328406571</v>
      </c>
      <c r="C169">
        <f>Sheet1!$D$9*(B169-$M$4)/(Sheet1!$B$44+$Q$4)</f>
        <v>-0.19564985482261132</v>
      </c>
      <c r="D169">
        <f>ATAN(Sheet1!$B$44/(-Sheet1!$B$38*(Sheet1!$A$44/1000000)))</f>
        <v>-1.5707956222786912</v>
      </c>
      <c r="E169">
        <f t="shared" si="6"/>
        <v>-89.99995963419484</v>
      </c>
      <c r="F169">
        <f>-(Sheet1!$D$37*Sheet1!$B$33*SIN(Sheet2!$L$4+0.001*Sheet1!$B$38*A169+E169)-$M$4)/(Sheet1!$B$44+$Q$4)</f>
        <v>-3.5004847023101564</v>
      </c>
      <c r="G169">
        <f t="shared" si="7"/>
        <v>-3.5004847023101564</v>
      </c>
      <c r="H169">
        <f>+Sheet1!$B$35</f>
        <v>15</v>
      </c>
      <c r="I169">
        <f>+Sheet1!$B$36</f>
        <v>-15</v>
      </c>
    </row>
    <row r="170" spans="1:9" ht="12.75">
      <c r="A170" s="2">
        <f t="shared" si="8"/>
        <v>16.79999999999997</v>
      </c>
      <c r="B170">
        <f>SIN(Sheet2!$L$4+A170*Sheet1!$B$38*0.001)+Sheet1!$B$34</f>
        <v>-0.3959207212106563</v>
      </c>
      <c r="C170">
        <f>Sheet1!$D$9*(B170-$M$4)/(Sheet1!$B$44+$Q$4)</f>
        <v>-0.35723286038968866</v>
      </c>
      <c r="D170">
        <f>ATAN(Sheet1!$B$44/(-Sheet1!$B$38*(Sheet1!$A$44/1000000)))</f>
        <v>-1.5707956222786912</v>
      </c>
      <c r="E170">
        <f t="shared" si="6"/>
        <v>-89.99995963419484</v>
      </c>
      <c r="F170">
        <f>-(Sheet1!$D$37*Sheet1!$B$33*SIN(Sheet2!$L$4+0.001*Sheet1!$B$38*A170+E170)-$M$4)/(Sheet1!$B$44+$Q$4)</f>
        <v>-3.603170833967545</v>
      </c>
      <c r="G170">
        <f t="shared" si="7"/>
        <v>-3.603170833967545</v>
      </c>
      <c r="H170">
        <f>+Sheet1!$B$35</f>
        <v>15</v>
      </c>
      <c r="I170">
        <f>+Sheet1!$B$36</f>
        <v>-15</v>
      </c>
    </row>
    <row r="171" spans="1:9" ht="12.75">
      <c r="A171" s="2">
        <f t="shared" si="8"/>
        <v>16.89999999999997</v>
      </c>
      <c r="B171">
        <f>SIN(Sheet2!$L$4+A171*Sheet1!$B$38*0.001)+Sheet1!$B$34</f>
        <v>-0.5609772702049916</v>
      </c>
      <c r="C171">
        <f>Sheet1!$D$9*(B171-$M$4)/(Sheet1!$B$44+$Q$4)</f>
        <v>-0.5061607137816423</v>
      </c>
      <c r="D171">
        <f>ATAN(Sheet1!$B$44/(-Sheet1!$B$38*(Sheet1!$A$44/1000000)))</f>
        <v>-1.5707956222786912</v>
      </c>
      <c r="E171">
        <f t="shared" si="6"/>
        <v>-89.99995963419484</v>
      </c>
      <c r="F171">
        <f>-(Sheet1!$D$37*Sheet1!$B$33*SIN(Sheet2!$L$4+0.001*Sheet1!$B$38*A171+E171)-$M$4)/(Sheet1!$B$44+$Q$4)</f>
        <v>-3.578212842497407</v>
      </c>
      <c r="G171">
        <f t="shared" si="7"/>
        <v>-3.578212842497407</v>
      </c>
      <c r="H171">
        <f>+Sheet1!$B$35</f>
        <v>15</v>
      </c>
      <c r="I171">
        <f>+Sheet1!$B$36</f>
        <v>-15</v>
      </c>
    </row>
    <row r="172" spans="1:9" ht="12.75">
      <c r="A172" s="2">
        <f t="shared" si="8"/>
        <v>16.99999999999997</v>
      </c>
      <c r="B172">
        <f>SIN(Sheet2!$L$4+A172*Sheet1!$B$38*0.001)+Sheet1!$B$34</f>
        <v>-0.7061609197312364</v>
      </c>
      <c r="C172">
        <f>Sheet1!$D$9*(B172-$M$4)/(Sheet1!$B$44+$Q$4)</f>
        <v>-0.6371575715451924</v>
      </c>
      <c r="D172">
        <f>ATAN(Sheet1!$B$44/(-Sheet1!$B$38*(Sheet1!$A$44/1000000)))</f>
        <v>-1.5707956222786912</v>
      </c>
      <c r="E172">
        <f t="shared" si="6"/>
        <v>-89.99995963419484</v>
      </c>
      <c r="F172">
        <f>-(Sheet1!$D$37*Sheet1!$B$33*SIN(Sheet2!$L$4+0.001*Sheet1!$B$38*A172+E172)-$M$4)/(Sheet1!$B$44+$Q$4)</f>
        <v>-3.4264948771901715</v>
      </c>
      <c r="G172">
        <f t="shared" si="7"/>
        <v>-3.4264948771901715</v>
      </c>
      <c r="H172">
        <f>+Sheet1!$B$35</f>
        <v>15</v>
      </c>
      <c r="I172">
        <f>+Sheet1!$B$36</f>
        <v>-15</v>
      </c>
    </row>
    <row r="173" spans="1:9" ht="12.75">
      <c r="A173" s="2">
        <f t="shared" si="8"/>
        <v>17.099999999999973</v>
      </c>
      <c r="B173">
        <f>SIN(Sheet2!$L$4+A173*Sheet1!$B$38*0.001)+Sheet1!$B$34</f>
        <v>-0.8263284666246945</v>
      </c>
      <c r="C173">
        <f>Sheet1!$D$9*(B173-$M$4)/(Sheet1!$B$44+$Q$4)</f>
        <v>-0.7455828046865557</v>
      </c>
      <c r="D173">
        <f>ATAN(Sheet1!$B$44/(-Sheet1!$B$38*(Sheet1!$A$44/1000000)))</f>
        <v>-1.5707956222786912</v>
      </c>
      <c r="E173">
        <f t="shared" si="6"/>
        <v>-89.99995963419484</v>
      </c>
      <c r="F173">
        <f>-(Sheet1!$D$37*Sheet1!$B$33*SIN(Sheet2!$L$4+0.001*Sheet1!$B$38*A173+E173)-$M$4)/(Sheet1!$B$44+$Q$4)</f>
        <v>-3.1533916226047696</v>
      </c>
      <c r="G173">
        <f t="shared" si="7"/>
        <v>-3.1533916226047696</v>
      </c>
      <c r="H173">
        <f>+Sheet1!$B$35</f>
        <v>15</v>
      </c>
      <c r="I173">
        <f>+Sheet1!$B$36</f>
        <v>-15</v>
      </c>
    </row>
    <row r="174" spans="1:9" ht="12.75">
      <c r="A174" s="2">
        <f t="shared" si="8"/>
        <v>17.199999999999974</v>
      </c>
      <c r="B174">
        <f>SIN(Sheet2!$L$4+A174*Sheet1!$B$38*0.001)+Sheet1!$B$34</f>
        <v>-0.9172229156280088</v>
      </c>
      <c r="C174">
        <f>Sheet1!$D$9*(B174-$M$4)/(Sheet1!$B$44+$Q$4)</f>
        <v>-0.8275953952670879</v>
      </c>
      <c r="D174">
        <f>ATAN(Sheet1!$B$44/(-Sheet1!$B$38*(Sheet1!$A$44/1000000)))</f>
        <v>-1.5707956222786912</v>
      </c>
      <c r="E174">
        <f t="shared" si="6"/>
        <v>-89.99995963419484</v>
      </c>
      <c r="F174">
        <f>-(Sheet1!$D$37*Sheet1!$B$33*SIN(Sheet2!$L$4+0.001*Sheet1!$B$38*A174+E174)-$M$4)/(Sheet1!$B$44+$Q$4)</f>
        <v>-2.768577897688354</v>
      </c>
      <c r="G174">
        <f t="shared" si="7"/>
        <v>-2.768577897688354</v>
      </c>
      <c r="H174">
        <f>+Sheet1!$B$35</f>
        <v>15</v>
      </c>
      <c r="I174">
        <f>+Sheet1!$B$36</f>
        <v>-15</v>
      </c>
    </row>
    <row r="175" spans="1:9" ht="12.75">
      <c r="A175" s="2">
        <f t="shared" si="8"/>
        <v>17.299999999999976</v>
      </c>
      <c r="B175">
        <f>SIN(Sheet2!$L$4+A175*Sheet1!$B$38*0.001)+Sheet1!$B$34</f>
        <v>-0.9756242855704768</v>
      </c>
      <c r="C175">
        <f>Sheet1!$D$9*(B175-$M$4)/(Sheet1!$B$44+$Q$4)</f>
        <v>-0.8802900063786993</v>
      </c>
      <c r="D175">
        <f>ATAN(Sheet1!$B$44/(-Sheet1!$B$38*(Sheet1!$A$44/1000000)))</f>
        <v>-1.5707956222786912</v>
      </c>
      <c r="E175">
        <f t="shared" si="6"/>
        <v>-89.99995963419484</v>
      </c>
      <c r="F175">
        <f>-(Sheet1!$D$37*Sheet1!$B$33*SIN(Sheet2!$L$4+0.001*Sheet1!$B$38*A175+E175)-$M$4)/(Sheet1!$B$44+$Q$4)</f>
        <v>-2.285685920492362</v>
      </c>
      <c r="G175">
        <f t="shared" si="7"/>
        <v>-2.285685920492362</v>
      </c>
      <c r="H175">
        <f>+Sheet1!$B$35</f>
        <v>15</v>
      </c>
      <c r="I175">
        <f>+Sheet1!$B$36</f>
        <v>-15</v>
      </c>
    </row>
    <row r="176" spans="1:9" ht="12.75">
      <c r="A176" s="2">
        <f t="shared" si="8"/>
        <v>17.399999999999977</v>
      </c>
      <c r="B176">
        <f>SIN(Sheet2!$L$4+A176*Sheet1!$B$38*0.001)+Sheet1!$B$34</f>
        <v>-0.9994636788063221</v>
      </c>
      <c r="C176">
        <f>Sheet1!$D$9*(B176-$M$4)/(Sheet1!$B$44+$Q$4)</f>
        <v>-0.9017999051522582</v>
      </c>
      <c r="D176">
        <f>ATAN(Sheet1!$B$44/(-Sheet1!$B$38*(Sheet1!$A$44/1000000)))</f>
        <v>-1.5707956222786912</v>
      </c>
      <c r="E176">
        <f t="shared" si="6"/>
        <v>-89.99995963419484</v>
      </c>
      <c r="F176">
        <f>-(Sheet1!$D$37*Sheet1!$B$33*SIN(Sheet2!$L$4+0.001*Sheet1!$B$38*A176+E176)-$M$4)/(Sheet1!$B$44+$Q$4)</f>
        <v>-1.7218223800510903</v>
      </c>
      <c r="G176">
        <f t="shared" si="7"/>
        <v>-1.7218223800510903</v>
      </c>
      <c r="H176">
        <f>+Sheet1!$B$35</f>
        <v>15</v>
      </c>
      <c r="I176">
        <f>+Sheet1!$B$36</f>
        <v>-15</v>
      </c>
    </row>
    <row r="177" spans="1:9" ht="12.75">
      <c r="A177" s="2">
        <f t="shared" si="8"/>
        <v>17.49999999999998</v>
      </c>
      <c r="B177">
        <f>SIN(Sheet2!$L$4+A177*Sheet1!$B$38*0.001)+Sheet1!$B$34</f>
        <v>-0.9878965729452095</v>
      </c>
      <c r="C177">
        <f>Sheet1!$D$9*(B177-$M$4)/(Sheet1!$B$44+$Q$4)</f>
        <v>-0.891363092700108</v>
      </c>
      <c r="D177">
        <f>ATAN(Sheet1!$B$44/(-Sheet1!$B$38*(Sheet1!$A$44/1000000)))</f>
        <v>-1.5707956222786912</v>
      </c>
      <c r="E177">
        <f t="shared" si="6"/>
        <v>-89.99995963419484</v>
      </c>
      <c r="F177">
        <f>-(Sheet1!$D$37*Sheet1!$B$33*SIN(Sheet2!$L$4+0.001*Sheet1!$B$38*A177+E177)-$M$4)/(Sheet1!$B$44+$Q$4)</f>
        <v>-1.0969624233944808</v>
      </c>
      <c r="G177">
        <f t="shared" si="7"/>
        <v>-1.0969624233944808</v>
      </c>
      <c r="H177">
        <f>+Sheet1!$B$35</f>
        <v>15</v>
      </c>
      <c r="I177">
        <f>+Sheet1!$B$36</f>
        <v>-15</v>
      </c>
    </row>
    <row r="178" spans="1:9" ht="12.75">
      <c r="A178" s="2">
        <f t="shared" si="8"/>
        <v>17.59999999999998</v>
      </c>
      <c r="B178">
        <f>SIN(Sheet2!$L$4+A178*Sheet1!$B$38*0.001)+Sheet1!$B$34</f>
        <v>-0.9413327384789608</v>
      </c>
      <c r="C178">
        <f>Sheet1!$D$9*(B178-$M$4)/(Sheet1!$B$44+$Q$4)</f>
        <v>-0.8493492983065596</v>
      </c>
      <c r="D178">
        <f>ATAN(Sheet1!$B$44/(-Sheet1!$B$38*(Sheet1!$A$44/1000000)))</f>
        <v>-1.5707956222786912</v>
      </c>
      <c r="E178">
        <f t="shared" si="6"/>
        <v>-89.99995963419484</v>
      </c>
      <c r="F178">
        <f>-(Sheet1!$D$37*Sheet1!$B$33*SIN(Sheet2!$L$4+0.001*Sheet1!$B$38*A178+E178)-$M$4)/(Sheet1!$B$44+$Q$4)</f>
        <v>-0.4332420260067864</v>
      </c>
      <c r="G178">
        <f t="shared" si="7"/>
        <v>-0.4332420260067864</v>
      </c>
      <c r="H178">
        <f>+Sheet1!$B$35</f>
        <v>15</v>
      </c>
      <c r="I178">
        <f>+Sheet1!$B$36</f>
        <v>-15</v>
      </c>
    </row>
    <row r="179" spans="1:9" ht="12.75">
      <c r="A179" s="2">
        <f t="shared" si="8"/>
        <v>17.69999999999998</v>
      </c>
      <c r="B179">
        <f>SIN(Sheet2!$L$4+A179*Sheet1!$B$38*0.001)+Sheet1!$B$34</f>
        <v>-0.8614217224576065</v>
      </c>
      <c r="C179">
        <f>Sheet1!$D$9*(B179-$M$4)/(Sheet1!$B$44+$Q$4)</f>
        <v>-0.7772468815836778</v>
      </c>
      <c r="D179">
        <f>ATAN(Sheet1!$B$44/(-Sheet1!$B$38*(Sheet1!$A$44/1000000)))</f>
        <v>-1.5707956222786912</v>
      </c>
      <c r="E179">
        <f t="shared" si="6"/>
        <v>-89.99995963419484</v>
      </c>
      <c r="F179">
        <f>-(Sheet1!$D$37*Sheet1!$B$33*SIN(Sheet2!$L$4+0.001*Sheet1!$B$38*A179+E179)-$M$4)/(Sheet1!$B$44+$Q$4)</f>
        <v>0.24582618614191354</v>
      </c>
      <c r="G179">
        <f t="shared" si="7"/>
        <v>0.24582618614191354</v>
      </c>
      <c r="H179">
        <f>+Sheet1!$B$35</f>
        <v>15</v>
      </c>
      <c r="I179">
        <f>+Sheet1!$B$36</f>
        <v>-15</v>
      </c>
    </row>
    <row r="180" spans="1:9" ht="12.75">
      <c r="A180" s="2">
        <f t="shared" si="8"/>
        <v>17.799999999999983</v>
      </c>
      <c r="B180">
        <f>SIN(Sheet2!$L$4+A180*Sheet1!$B$38*0.001)+Sheet1!$B$34</f>
        <v>-0.750994412462739</v>
      </c>
      <c r="C180">
        <f>Sheet1!$D$9*(B180-$M$4)/(Sheet1!$B$44+$Q$4)</f>
        <v>-0.6776101065899883</v>
      </c>
      <c r="D180">
        <f>ATAN(Sheet1!$B$44/(-Sheet1!$B$38*(Sheet1!$A$44/1000000)))</f>
        <v>-1.5707956222786912</v>
      </c>
      <c r="E180">
        <f t="shared" si="6"/>
        <v>-89.99995963419484</v>
      </c>
      <c r="F180">
        <f>-(Sheet1!$D$37*Sheet1!$B$33*SIN(Sheet2!$L$4+0.001*Sheet1!$B$38*A180+E180)-$M$4)/(Sheet1!$B$44+$Q$4)</f>
        <v>0.9161858830917038</v>
      </c>
      <c r="G180">
        <f t="shared" si="7"/>
        <v>0.9161858830917038</v>
      </c>
      <c r="H180">
        <f>+Sheet1!$B$35</f>
        <v>15</v>
      </c>
      <c r="I180">
        <f>+Sheet1!$B$36</f>
        <v>-15</v>
      </c>
    </row>
    <row r="181" spans="1:9" ht="12.75">
      <c r="A181" s="2">
        <f t="shared" si="8"/>
        <v>17.899999999999984</v>
      </c>
      <c r="B181">
        <f>SIN(Sheet2!$L$4+A181*Sheet1!$B$38*0.001)+Sheet1!$B$34</f>
        <v>-0.6139627510036635</v>
      </c>
      <c r="C181">
        <f>Sheet1!$D$9*(B181-$M$4)/(Sheet1!$B$44+$Q$4)</f>
        <v>-0.5539686557528367</v>
      </c>
      <c r="D181">
        <f>ATAN(Sheet1!$B$44/(-Sheet1!$B$38*(Sheet1!$A$44/1000000)))</f>
        <v>-1.5707956222786912</v>
      </c>
      <c r="E181">
        <f t="shared" si="6"/>
        <v>-89.99995963419484</v>
      </c>
      <c r="F181">
        <f>-(Sheet1!$D$37*Sheet1!$B$33*SIN(Sheet2!$L$4+0.001*Sheet1!$B$38*A181+E181)-$M$4)/(Sheet1!$B$44+$Q$4)</f>
        <v>1.5540892383751617</v>
      </c>
      <c r="G181">
        <f t="shared" si="7"/>
        <v>1.5540892383751617</v>
      </c>
      <c r="H181">
        <f>+Sheet1!$B$35</f>
        <v>15</v>
      </c>
      <c r="I181">
        <f>+Sheet1!$B$36</f>
        <v>-15</v>
      </c>
    </row>
    <row r="182" spans="1:9" ht="12.75">
      <c r="A182" s="2">
        <f t="shared" si="8"/>
        <v>17.999999999999986</v>
      </c>
      <c r="B182">
        <f>SIN(Sheet2!$L$4+A182*Sheet1!$B$38*0.001)+Sheet1!$B$34</f>
        <v>-0.4551811530036715</v>
      </c>
      <c r="C182">
        <f>Sheet1!$D$9*(B182-$M$4)/(Sheet1!$B$44+$Q$4)</f>
        <v>-0.4107025891086438</v>
      </c>
      <c r="D182">
        <f>ATAN(Sheet1!$B$44/(-Sheet1!$B$38*(Sheet1!$A$44/1000000)))</f>
        <v>-1.5707956222786912</v>
      </c>
      <c r="E182">
        <f t="shared" si="6"/>
        <v>-89.99995963419484</v>
      </c>
      <c r="F182">
        <f>-(Sheet1!$D$37*Sheet1!$B$33*SIN(Sheet2!$L$4+0.001*Sheet1!$B$38*A182+E182)-$M$4)/(Sheet1!$B$44+$Q$4)</f>
        <v>2.136938207609631</v>
      </c>
      <c r="G182">
        <f t="shared" si="7"/>
        <v>2.136938207609631</v>
      </c>
      <c r="H182">
        <f>+Sheet1!$B$35</f>
        <v>15</v>
      </c>
      <c r="I182">
        <f>+Sheet1!$B$36</f>
        <v>-15</v>
      </c>
    </row>
    <row r="183" spans="1:9" ht="12.75">
      <c r="A183" s="2">
        <f t="shared" si="8"/>
        <v>18.099999999999987</v>
      </c>
      <c r="B183">
        <f>SIN(Sheet2!$L$4+A183*Sheet1!$B$38*0.001)+Sheet1!$B$34</f>
        <v>-0.28027453573133065</v>
      </c>
      <c r="C183">
        <f>Sheet1!$D$9*(B183-$M$4)/(Sheet1!$B$44+$Q$4)</f>
        <v>-0.2528871784925421</v>
      </c>
      <c r="D183">
        <f>ATAN(Sheet1!$B$44/(-Sheet1!$B$38*(Sheet1!$A$44/1000000)))</f>
        <v>-1.5707956222786912</v>
      </c>
      <c r="E183">
        <f t="shared" si="6"/>
        <v>-89.99995963419484</v>
      </c>
      <c r="F183">
        <f>-(Sheet1!$D$37*Sheet1!$B$33*SIN(Sheet2!$L$4+0.001*Sheet1!$B$38*A183+E183)-$M$4)/(Sheet1!$B$44+$Q$4)</f>
        <v>2.6440850754845804</v>
      </c>
      <c r="G183">
        <f t="shared" si="7"/>
        <v>2.6440850754845804</v>
      </c>
      <c r="H183">
        <f>+Sheet1!$B$35</f>
        <v>15</v>
      </c>
      <c r="I183">
        <f>+Sheet1!$B$36</f>
        <v>-15</v>
      </c>
    </row>
    <row r="184" spans="1:9" ht="12.75">
      <c r="A184" s="2">
        <f t="shared" si="8"/>
        <v>18.19999999999999</v>
      </c>
      <c r="B184">
        <f>SIN(Sheet2!$L$4+A184*Sheet1!$B$38*0.001)+Sheet1!$B$34</f>
        <v>-0.09543905330190582</v>
      </c>
      <c r="C184">
        <f>Sheet1!$D$9*(B184-$M$4)/(Sheet1!$B$44+$Q$4)</f>
        <v>-0.08611311350330539</v>
      </c>
      <c r="D184">
        <f>ATAN(Sheet1!$B$44/(-Sheet1!$B$38*(Sheet1!$A$44/1000000)))</f>
        <v>-1.5707956222786912</v>
      </c>
      <c r="E184">
        <f t="shared" si="6"/>
        <v>-89.99995963419484</v>
      </c>
      <c r="F184">
        <f>-(Sheet1!$D$37*Sheet1!$B$33*SIN(Sheet2!$L$4+0.001*Sheet1!$B$38*A184+E184)-$M$4)/(Sheet1!$B$44+$Q$4)</f>
        <v>3.0575639113713993</v>
      </c>
      <c r="G184">
        <f t="shared" si="7"/>
        <v>3.0575639113713993</v>
      </c>
      <c r="H184">
        <f>+Sheet1!$B$35</f>
        <v>15</v>
      </c>
      <c r="I184">
        <f>+Sheet1!$B$36</f>
        <v>-15</v>
      </c>
    </row>
    <row r="185" spans="1:9" ht="12.75">
      <c r="A185" s="2">
        <f t="shared" si="8"/>
        <v>18.29999999999999</v>
      </c>
      <c r="B185">
        <f>SIN(Sheet2!$L$4+A185*Sheet1!$B$38*0.001)+Sheet1!$B$34</f>
        <v>0.09277740517118896</v>
      </c>
      <c r="C185">
        <f>Sheet1!$D$9*(B185-$M$4)/(Sheet1!$B$44+$Q$4)</f>
        <v>0.08371155146285601</v>
      </c>
      <c r="D185">
        <f>ATAN(Sheet1!$B$44/(-Sheet1!$B$38*(Sheet1!$A$44/1000000)))</f>
        <v>-1.5707956222786912</v>
      </c>
      <c r="E185">
        <f t="shared" si="6"/>
        <v>-89.99995963419484</v>
      </c>
      <c r="F185">
        <f>-(Sheet1!$D$37*Sheet1!$B$33*SIN(Sheet2!$L$4+0.001*Sheet1!$B$38*A185+E185)-$M$4)/(Sheet1!$B$44+$Q$4)</f>
        <v>3.3627270213720517</v>
      </c>
      <c r="G185">
        <f t="shared" si="7"/>
        <v>3.3627270213720517</v>
      </c>
      <c r="H185">
        <f>+Sheet1!$B$35</f>
        <v>15</v>
      </c>
      <c r="I185">
        <f>+Sheet1!$B$36</f>
        <v>-15</v>
      </c>
    </row>
    <row r="186" spans="1:9" ht="12.75">
      <c r="A186" s="2">
        <f t="shared" si="8"/>
        <v>18.39999999999999</v>
      </c>
      <c r="B186">
        <f>SIN(Sheet2!$L$4+A186*Sheet1!$B$38*0.001)+Sheet1!$B$34</f>
        <v>0.2777071778126031</v>
      </c>
      <c r="C186">
        <f>Sheet1!$D$9*(B186-$M$4)/(Sheet1!$B$44+$Q$4)</f>
        <v>0.250570692984669</v>
      </c>
      <c r="D186">
        <f>ATAN(Sheet1!$B$44/(-Sheet1!$B$38*(Sheet1!$A$44/1000000)))</f>
        <v>-1.5707956222786912</v>
      </c>
      <c r="E186">
        <f t="shared" si="6"/>
        <v>-89.99995963419484</v>
      </c>
      <c r="F186">
        <f>-(Sheet1!$D$37*Sheet1!$B$33*SIN(Sheet2!$L$4+0.001*Sheet1!$B$38*A186+E186)-$M$4)/(Sheet1!$B$44+$Q$4)</f>
        <v>3.5487638501777647</v>
      </c>
      <c r="G186">
        <f t="shared" si="7"/>
        <v>3.5487638501777647</v>
      </c>
      <c r="H186">
        <f>+Sheet1!$B$35</f>
        <v>15</v>
      </c>
      <c r="I186">
        <f>+Sheet1!$B$36</f>
        <v>-15</v>
      </c>
    </row>
    <row r="187" spans="1:9" ht="12.75">
      <c r="A187" s="2">
        <f t="shared" si="8"/>
        <v>18.499999999999993</v>
      </c>
      <c r="B187">
        <f>SIN(Sheet2!$L$4+A187*Sheet1!$B$38*0.001)+Sheet1!$B$34</f>
        <v>0.4527990352311274</v>
      </c>
      <c r="C187">
        <f>Sheet1!$D$9*(B187-$M$4)/(Sheet1!$B$44+$Q$4)</f>
        <v>0.4085532427873173</v>
      </c>
      <c r="D187">
        <f>ATAN(Sheet1!$B$44/(-Sheet1!$B$38*(Sheet1!$A$44/1000000)))</f>
        <v>-1.5707956222786912</v>
      </c>
      <c r="E187">
        <f t="shared" si="6"/>
        <v>-89.99995963419484</v>
      </c>
      <c r="F187">
        <f>-(Sheet1!$D$37*Sheet1!$B$33*SIN(Sheet2!$L$4+0.001*Sheet1!$B$38*A187+E187)-$M$4)/(Sheet1!$B$44+$Q$4)</f>
        <v>3.609083950380918</v>
      </c>
      <c r="G187">
        <f t="shared" si="7"/>
        <v>3.609083950380918</v>
      </c>
      <c r="H187">
        <f>+Sheet1!$B$35</f>
        <v>15</v>
      </c>
      <c r="I187">
        <f>+Sheet1!$B$36</f>
        <v>-15</v>
      </c>
    </row>
    <row r="188" spans="1:9" ht="12.75">
      <c r="A188" s="2">
        <f t="shared" si="8"/>
        <v>18.599999999999994</v>
      </c>
      <c r="B188">
        <f>SIN(Sheet2!$L$4+A188*Sheet1!$B$38*0.001)+Sheet1!$B$34</f>
        <v>0.6118502610869825</v>
      </c>
      <c r="C188">
        <f>Sheet1!$D$9*(B188-$M$4)/(Sheet1!$B$44+$Q$4)</f>
        <v>0.5520625902830306</v>
      </c>
      <c r="D188">
        <f>ATAN(Sheet1!$B$44/(-Sheet1!$B$38*(Sheet1!$A$44/1000000)))</f>
        <v>-1.5707956222786912</v>
      </c>
      <c r="E188">
        <f t="shared" si="6"/>
        <v>-89.99995963419484</v>
      </c>
      <c r="F188">
        <f>-(Sheet1!$D$37*Sheet1!$B$33*SIN(Sheet2!$L$4+0.001*Sheet1!$B$38*A188+E188)-$M$4)/(Sheet1!$B$44+$Q$4)</f>
        <v>3.541550452359637</v>
      </c>
      <c r="G188">
        <f t="shared" si="7"/>
        <v>3.541550452359637</v>
      </c>
      <c r="H188">
        <f>+Sheet1!$B$35</f>
        <v>15</v>
      </c>
      <c r="I188">
        <f>+Sheet1!$B$36</f>
        <v>-15</v>
      </c>
    </row>
    <row r="189" spans="1:9" ht="12.75">
      <c r="A189" s="2">
        <f t="shared" si="8"/>
        <v>18.699999999999996</v>
      </c>
      <c r="B189">
        <f>SIN(Sheet2!$L$4+A189*Sheet1!$B$38*0.001)+Sheet1!$B$34</f>
        <v>0.7492263864103857</v>
      </c>
      <c r="C189">
        <f>Sheet1!$D$9*(B189-$M$4)/(Sheet1!$B$44+$Q$4)</f>
        <v>0.6760148452912256</v>
      </c>
      <c r="D189">
        <f>ATAN(Sheet1!$B$44/(-Sheet1!$B$38*(Sheet1!$A$44/1000000)))</f>
        <v>-1.5707956222786912</v>
      </c>
      <c r="E189">
        <f t="shared" si="6"/>
        <v>-89.99995963419484</v>
      </c>
      <c r="F189">
        <f>-(Sheet1!$D$37*Sheet1!$B$33*SIN(Sheet2!$L$4+0.001*Sheet1!$B$38*A189+E189)-$M$4)/(Sheet1!$B$44+$Q$4)</f>
        <v>3.3485557639496903</v>
      </c>
      <c r="G189">
        <f t="shared" si="7"/>
        <v>3.3485557639496903</v>
      </c>
      <c r="H189">
        <f>+Sheet1!$B$35</f>
        <v>15</v>
      </c>
      <c r="I189">
        <f>+Sheet1!$B$36</f>
        <v>-15</v>
      </c>
    </row>
    <row r="190" spans="1:9" ht="12.75">
      <c r="A190" s="2">
        <f t="shared" si="8"/>
        <v>18.799999999999997</v>
      </c>
      <c r="B190">
        <f>SIN(Sheet2!$L$4+A190*Sheet1!$B$38*0.001)+Sheet1!$B$34</f>
        <v>0.8600607934739221</v>
      </c>
      <c r="C190">
        <f>Sheet1!$D$9*(B190-$M$4)/(Sheet1!$B$44+$Q$4)</f>
        <v>0.7760189373827725</v>
      </c>
      <c r="D190">
        <f>ATAN(Sheet1!$B$44/(-Sheet1!$B$38*(Sheet1!$A$44/1000000)))</f>
        <v>-1.5707956222786912</v>
      </c>
      <c r="E190">
        <f t="shared" si="6"/>
        <v>-89.99995963419484</v>
      </c>
      <c r="F190">
        <f>-(Sheet1!$D$37*Sheet1!$B$33*SIN(Sheet2!$L$4+0.001*Sheet1!$B$38*A190+E190)-$M$4)/(Sheet1!$B$44+$Q$4)</f>
        <v>3.0369368182039658</v>
      </c>
      <c r="G190">
        <f t="shared" si="7"/>
        <v>3.0369368182039658</v>
      </c>
      <c r="H190">
        <f>+Sheet1!$B$35</f>
        <v>15</v>
      </c>
      <c r="I190">
        <f>+Sheet1!$B$36</f>
        <v>-15</v>
      </c>
    </row>
    <row r="191" spans="1:9" ht="12.75">
      <c r="A191" s="2">
        <f t="shared" si="8"/>
        <v>18.9</v>
      </c>
      <c r="B191">
        <f>SIN(Sheet2!$L$4+A191*Sheet1!$B$38*0.001)+Sheet1!$B$34</f>
        <v>0.940427118151678</v>
      </c>
      <c r="C191">
        <f>Sheet1!$D$9*(B191-$M$4)/(Sheet1!$B$44+$Q$4)</f>
        <v>0.8485321717390159</v>
      </c>
      <c r="D191">
        <f>ATAN(Sheet1!$B$44/(-Sheet1!$B$38*(Sheet1!$A$44/1000000)))</f>
        <v>-1.5707956222786912</v>
      </c>
      <c r="E191">
        <f t="shared" si="6"/>
        <v>-89.99995963419484</v>
      </c>
      <c r="F191">
        <f>-(Sheet1!$D$37*Sheet1!$B$33*SIN(Sheet2!$L$4+0.001*Sheet1!$B$38*A191+E191)-$M$4)/(Sheet1!$B$44+$Q$4)</f>
        <v>2.617732871631018</v>
      </c>
      <c r="G191">
        <f t="shared" si="7"/>
        <v>2.617732871631018</v>
      </c>
      <c r="H191">
        <f>+Sheet1!$B$35</f>
        <v>15</v>
      </c>
      <c r="I191">
        <f>+Sheet1!$B$36</f>
        <v>-15</v>
      </c>
    </row>
    <row r="192" spans="1:9" ht="12.75">
      <c r="A192" s="2">
        <f t="shared" si="8"/>
        <v>19</v>
      </c>
      <c r="B192">
        <f>SIN(Sheet2!$L$4+A192*Sheet1!$B$38*0.001)+Sheet1!$B$34</f>
        <v>0.9874783433259009</v>
      </c>
      <c r="C192">
        <f>Sheet1!$D$9*(B192-$M$4)/(Sheet1!$B$44+$Q$4)</f>
        <v>0.8909857308819429</v>
      </c>
      <c r="D192">
        <f>ATAN(Sheet1!$B$44/(-Sheet1!$B$38*(Sheet1!$A$44/1000000)))</f>
        <v>-1.5707956222786912</v>
      </c>
      <c r="E192">
        <f t="shared" si="6"/>
        <v>-89.99995963419484</v>
      </c>
      <c r="F192">
        <f>-(Sheet1!$D$37*Sheet1!$B$33*SIN(Sheet2!$L$4+0.001*Sheet1!$B$38*A192+E192)-$M$4)/(Sheet1!$B$44+$Q$4)</f>
        <v>2.1057944330290654</v>
      </c>
      <c r="G192">
        <f t="shared" si="7"/>
        <v>2.1057944330290654</v>
      </c>
      <c r="H192">
        <f>+Sheet1!$B$35</f>
        <v>15</v>
      </c>
      <c r="I192">
        <f>+Sheet1!$B$36</f>
        <v>-15</v>
      </c>
    </row>
    <row r="193" spans="1:9" ht="12.75">
      <c r="A193" s="2">
        <f t="shared" si="8"/>
        <v>19.1</v>
      </c>
      <c r="B193">
        <f>SIN(Sheet2!$L$4+A193*Sheet1!$B$38*0.001)+Sheet1!$B$34</f>
        <v>0.999547655887767</v>
      </c>
      <c r="C193">
        <f>Sheet1!$D$9*(B193-$M$4)/(Sheet1!$B$44+$Q$4)</f>
        <v>0.9018756763140199</v>
      </c>
      <c r="D193">
        <f>ATAN(Sheet1!$B$44/(-Sheet1!$B$38*(Sheet1!$A$44/1000000)))</f>
        <v>-1.5707956222786912</v>
      </c>
      <c r="E193">
        <f t="shared" si="6"/>
        <v>-89.99995963419484</v>
      </c>
      <c r="F193">
        <f>-(Sheet1!$D$37*Sheet1!$B$33*SIN(Sheet2!$L$4+0.001*Sheet1!$B$38*A193+E193)-$M$4)/(Sheet1!$B$44+$Q$4)</f>
        <v>1.5192571768087708</v>
      </c>
      <c r="G193">
        <f t="shared" si="7"/>
        <v>1.5192571768087708</v>
      </c>
      <c r="H193">
        <f>+Sheet1!$B$35</f>
        <v>15</v>
      </c>
      <c r="I193">
        <f>+Sheet1!$B$36</f>
        <v>-15</v>
      </c>
    </row>
    <row r="194" spans="1:9" ht="12.75">
      <c r="A194" s="2">
        <f t="shared" si="8"/>
        <v>19.200000000000003</v>
      </c>
      <c r="B194">
        <f>SIN(Sheet2!$L$4+A194*Sheet1!$B$38*0.001)+Sheet1!$B$34</f>
        <v>0.9762074944226953</v>
      </c>
      <c r="C194">
        <f>Sheet1!$D$9*(B194-$M$4)/(Sheet1!$B$44+$Q$4)</f>
        <v>0.8808162262892044</v>
      </c>
      <c r="D194">
        <f>ATAN(Sheet1!$B$44/(-Sheet1!$B$38*(Sheet1!$A$44/1000000)))</f>
        <v>-1.5707956222786912</v>
      </c>
      <c r="E194">
        <f t="shared" si="6"/>
        <v>-89.99995963419484</v>
      </c>
      <c r="F194">
        <f>-(Sheet1!$D$37*Sheet1!$B$33*SIN(Sheet2!$L$4+0.001*Sheet1!$B$38*A194+E194)-$M$4)/(Sheet1!$B$44+$Q$4)</f>
        <v>0.8788994776856625</v>
      </c>
      <c r="G194">
        <f t="shared" si="7"/>
        <v>0.8788994776856625</v>
      </c>
      <c r="H194">
        <f>+Sheet1!$B$35</f>
        <v>15</v>
      </c>
      <c r="I194">
        <f>+Sheet1!$B$36</f>
        <v>-15</v>
      </c>
    </row>
    <row r="195" spans="1:9" ht="12.75">
      <c r="A195" s="2">
        <f t="shared" si="8"/>
        <v>19.300000000000004</v>
      </c>
      <c r="B195">
        <f>SIN(Sheet2!$L$4+A195*Sheet1!$B$38*0.001)+Sheet1!$B$34</f>
        <v>0.9182846957866574</v>
      </c>
      <c r="C195">
        <f>Sheet1!$D$9*(B195-$M$4)/(Sheet1!$B$44+$Q$4)</f>
        <v>0.8285534223236644</v>
      </c>
      <c r="D195">
        <f>ATAN(Sheet1!$B$44/(-Sheet1!$B$38*(Sheet1!$A$44/1000000)))</f>
        <v>-1.5707956222786912</v>
      </c>
      <c r="E195">
        <f aca="true" t="shared" si="9" ref="E195:E216">D195*(180/PI())</f>
        <v>-89.99995963419484</v>
      </c>
      <c r="F195">
        <f>-(Sheet1!$D$37*Sheet1!$B$33*SIN(Sheet2!$L$4+0.001*Sheet1!$B$38*A195+E195)-$M$4)/(Sheet1!$B$44+$Q$4)</f>
        <v>0.20740632639649018</v>
      </c>
      <c r="G195">
        <f aca="true" t="shared" si="10" ref="G195:G216">MAX(MIN(F195,$K$4),$L$4)</f>
        <v>0.20740632639649018</v>
      </c>
      <c r="H195">
        <f>+Sheet1!$B$35</f>
        <v>15</v>
      </c>
      <c r="I195">
        <f>+Sheet1!$B$36</f>
        <v>-15</v>
      </c>
    </row>
    <row r="196" spans="1:9" ht="12.75">
      <c r="A196" s="2">
        <f t="shared" si="8"/>
        <v>19.400000000000006</v>
      </c>
      <c r="B196">
        <f>SIN(Sheet2!$L$4+A196*Sheet1!$B$38*0.001)+Sheet1!$B$34</f>
        <v>0.8278312039983101</v>
      </c>
      <c r="C196">
        <f>Sheet1!$D$9*(B196-$M$4)/(Sheet1!$B$44+$Q$4)</f>
        <v>0.7469387003031065</v>
      </c>
      <c r="D196">
        <f>ATAN(Sheet1!$B$44/(-Sheet1!$B$38*(Sheet1!$A$44/1000000)))</f>
        <v>-1.5707956222786912</v>
      </c>
      <c r="E196">
        <f t="shared" si="9"/>
        <v>-89.99995963419484</v>
      </c>
      <c r="F196">
        <f>-(Sheet1!$D$37*Sheet1!$B$33*SIN(Sheet2!$L$4+0.001*Sheet1!$B$38*A196+E196)-$M$4)/(Sheet1!$B$44+$Q$4)</f>
        <v>-0.47143429740597126</v>
      </c>
      <c r="G196">
        <f t="shared" si="10"/>
        <v>-0.47143429740597126</v>
      </c>
      <c r="H196">
        <f>+Sheet1!$B$35</f>
        <v>15</v>
      </c>
      <c r="I196">
        <f>+Sheet1!$B$36</f>
        <v>-15</v>
      </c>
    </row>
    <row r="197" spans="1:9" ht="12.75">
      <c r="A197" s="2">
        <f t="shared" si="8"/>
        <v>19.500000000000007</v>
      </c>
      <c r="B197">
        <f>SIN(Sheet2!$L$4+A197*Sheet1!$B$38*0.001)+Sheet1!$B$34</f>
        <v>0.7080513790991902</v>
      </c>
      <c r="C197">
        <f>Sheet1!$D$9*(B197-$M$4)/(Sheet1!$B$44+$Q$4)</f>
        <v>0.6388633024435388</v>
      </c>
      <c r="D197">
        <f>ATAN(Sheet1!$B$44/(-Sheet1!$B$38*(Sheet1!$A$44/1000000)))</f>
        <v>-1.5707956222786912</v>
      </c>
      <c r="E197">
        <f t="shared" si="9"/>
        <v>-89.99995963419484</v>
      </c>
      <c r="F197">
        <f>-(Sheet1!$D$37*Sheet1!$B$33*SIN(Sheet2!$L$4+0.001*Sheet1!$B$38*A197+E197)-$M$4)/(Sheet1!$B$44+$Q$4)</f>
        <v>-1.1335741261927383</v>
      </c>
      <c r="G197">
        <f t="shared" si="10"/>
        <v>-1.1335741261927383</v>
      </c>
      <c r="H197">
        <f>+Sheet1!$B$35</f>
        <v>15</v>
      </c>
      <c r="I197">
        <f>+Sheet1!$B$36</f>
        <v>-15</v>
      </c>
    </row>
    <row r="198" spans="1:9" ht="12.75">
      <c r="A198" s="2">
        <f aca="true" t="shared" si="11" ref="A198:A216">+A197+0.1</f>
        <v>19.60000000000001</v>
      </c>
      <c r="B198">
        <f>SIN(Sheet2!$L$4+A198*Sheet1!$B$38*0.001)+Sheet1!$B$34</f>
        <v>0.5631884811016795</v>
      </c>
      <c r="C198">
        <f>Sheet1!$D$9*(B198-$M$4)/(Sheet1!$B$44+$Q$4)</f>
        <v>0.508155853594313</v>
      </c>
      <c r="D198">
        <f>ATAN(Sheet1!$B$44/(-Sheet1!$B$38*(Sheet1!$A$44/1000000)))</f>
        <v>-1.5707956222786912</v>
      </c>
      <c r="E198">
        <f t="shared" si="9"/>
        <v>-89.99995963419484</v>
      </c>
      <c r="F198">
        <f>-(Sheet1!$D$37*Sheet1!$B$33*SIN(Sheet2!$L$4+0.001*Sheet1!$B$38*A198+E198)-$M$4)/(Sheet1!$B$44+$Q$4)</f>
        <v>-1.7555565264242974</v>
      </c>
      <c r="G198">
        <f t="shared" si="10"/>
        <v>-1.7555565264242974</v>
      </c>
      <c r="H198">
        <f>+Sheet1!$B$35</f>
        <v>15</v>
      </c>
      <c r="I198">
        <f>+Sheet1!$B$36</f>
        <v>-15</v>
      </c>
    </row>
    <row r="199" spans="1:9" ht="12.75">
      <c r="A199" s="2">
        <f t="shared" si="11"/>
        <v>19.70000000000001</v>
      </c>
      <c r="B199">
        <f>SIN(Sheet2!$L$4+A199*Sheet1!$B$38*0.001)+Sheet1!$B$34</f>
        <v>0.39837435038767743</v>
      </c>
      <c r="C199">
        <f>Sheet1!$D$9*(B199-$M$4)/(Sheet1!$B$44+$Q$4)</f>
        <v>0.35944673029415497</v>
      </c>
      <c r="D199">
        <f>ATAN(Sheet1!$B$44/(-Sheet1!$B$38*(Sheet1!$A$44/1000000)))</f>
        <v>-1.5707956222786912</v>
      </c>
      <c r="E199">
        <f t="shared" si="9"/>
        <v>-89.99995963419484</v>
      </c>
      <c r="F199">
        <f>-(Sheet1!$D$37*Sheet1!$B$33*SIN(Sheet2!$L$4+0.001*Sheet1!$B$38*A199+E199)-$M$4)/(Sheet1!$B$44+$Q$4)</f>
        <v>-2.315347461487338</v>
      </c>
      <c r="G199">
        <f t="shared" si="10"/>
        <v>-2.315347461487338</v>
      </c>
      <c r="H199">
        <f>+Sheet1!$B$35</f>
        <v>15</v>
      </c>
      <c r="I199">
        <f>+Sheet1!$B$36</f>
        <v>-15</v>
      </c>
    </row>
    <row r="200" spans="1:9" ht="12.75">
      <c r="A200" s="2">
        <f t="shared" si="11"/>
        <v>19.80000000000001</v>
      </c>
      <c r="B200">
        <f>SIN(Sheet2!$L$4+A200*Sheet1!$B$38*0.001)+Sheet1!$B$34</f>
        <v>0.2194476097046247</v>
      </c>
      <c r="C200">
        <f>Sheet1!$D$9*(B200-$M$4)/(Sheet1!$B$44+$Q$4)</f>
        <v>0.1980040273738345</v>
      </c>
      <c r="D200">
        <f>ATAN(Sheet1!$B$44/(-Sheet1!$B$38*(Sheet1!$A$44/1000000)))</f>
        <v>-1.5707956222786912</v>
      </c>
      <c r="E200">
        <f t="shared" si="9"/>
        <v>-89.99995963419484</v>
      </c>
      <c r="F200">
        <f>-(Sheet1!$D$37*Sheet1!$B$33*SIN(Sheet2!$L$4+0.001*Sheet1!$B$38*A200+E200)-$M$4)/(Sheet1!$B$44+$Q$4)</f>
        <v>-2.7931160584278754</v>
      </c>
      <c r="G200">
        <f t="shared" si="10"/>
        <v>-2.7931160584278754</v>
      </c>
      <c r="H200">
        <f>+Sheet1!$B$35</f>
        <v>15</v>
      </c>
      <c r="I200">
        <f>+Sheet1!$B$36</f>
        <v>-15</v>
      </c>
    </row>
    <row r="201" spans="1:9" ht="12.75">
      <c r="A201" s="2">
        <f t="shared" si="11"/>
        <v>19.900000000000013</v>
      </c>
      <c r="B201">
        <f>SIN(Sheet2!$L$4+A201*Sheet1!$B$38*0.001)+Sheet1!$B$34</f>
        <v>0.03274682804377193</v>
      </c>
      <c r="C201">
        <f>Sheet1!$D$9*(B201-$M$4)/(Sheet1!$B$44+$Q$4)</f>
        <v>0.02954693307032463</v>
      </c>
      <c r="D201">
        <f>ATAN(Sheet1!$B$44/(-Sheet1!$B$38*(Sheet1!$A$44/1000000)))</f>
        <v>-1.5707956222786912</v>
      </c>
      <c r="E201">
        <f t="shared" si="9"/>
        <v>-89.99995963419484</v>
      </c>
      <c r="F201">
        <f>-(Sheet1!$D$37*Sheet1!$B$33*SIN(Sheet2!$L$4+0.001*Sheet1!$B$38*A201+E201)-$M$4)/(Sheet1!$B$44+$Q$4)</f>
        <v>-3.1719371265111906</v>
      </c>
      <c r="G201">
        <f t="shared" si="10"/>
        <v>-3.1719371265111906</v>
      </c>
      <c r="H201">
        <f>+Sheet1!$B$35</f>
        <v>15</v>
      </c>
      <c r="I201">
        <f>+Sheet1!$B$36</f>
        <v>-15</v>
      </c>
    </row>
    <row r="202" spans="1:9" ht="12.75">
      <c r="A202" s="2">
        <f t="shared" si="11"/>
        <v>20.000000000000014</v>
      </c>
      <c r="B202">
        <f>SIN(Sheet2!$L$4+A202*Sheet1!$B$38*0.001)+Sheet1!$B$34</f>
        <v>-0.15511402632622115</v>
      </c>
      <c r="C202">
        <f>Sheet1!$D$9*(B202-$M$4)/(Sheet1!$B$44+$Q$4)</f>
        <v>-0.1399568760676071</v>
      </c>
      <c r="D202">
        <f>ATAN(Sheet1!$B$44/(-Sheet1!$B$38*(Sheet1!$A$44/1000000)))</f>
        <v>-1.5707956222786912</v>
      </c>
      <c r="E202">
        <f t="shared" si="9"/>
        <v>-89.99995963419484</v>
      </c>
      <c r="F202">
        <f>-(Sheet1!$D$37*Sheet1!$B$33*SIN(Sheet2!$L$4+0.001*Sheet1!$B$38*A202+E202)-$M$4)/(Sheet1!$B$44+$Q$4)</f>
        <v>-3.4383907405419496</v>
      </c>
      <c r="G202">
        <f t="shared" si="10"/>
        <v>-3.4383907405419496</v>
      </c>
      <c r="H202">
        <f>+Sheet1!$B$35</f>
        <v>15</v>
      </c>
      <c r="I202">
        <f>+Sheet1!$B$36</f>
        <v>-15</v>
      </c>
    </row>
    <row r="203" spans="1:9" ht="12.75">
      <c r="A203" s="2">
        <f t="shared" si="11"/>
        <v>20.100000000000016</v>
      </c>
      <c r="B203">
        <f>SIN(Sheet2!$L$4+A203*Sheet1!$B$38*0.001)+Sheet1!$B$34</f>
        <v>-0.33747988898264036</v>
      </c>
      <c r="C203">
        <f>Sheet1!$D$9*(B203-$M$4)/(Sheet1!$B$44+$Q$4)</f>
        <v>-0.3045026430963632</v>
      </c>
      <c r="D203">
        <f>ATAN(Sheet1!$B$44/(-Sheet1!$B$38*(Sheet1!$A$44/1000000)))</f>
        <v>-1.5707956222786912</v>
      </c>
      <c r="E203">
        <f t="shared" si="9"/>
        <v>-89.99995963419484</v>
      </c>
      <c r="F203">
        <f>-(Sheet1!$D$37*Sheet1!$B$33*SIN(Sheet2!$L$4+0.001*Sheet1!$B$38*A203+E203)-$M$4)/(Sheet1!$B$44+$Q$4)</f>
        <v>-3.583037648404722</v>
      </c>
      <c r="G203">
        <f t="shared" si="10"/>
        <v>-3.583037648404722</v>
      </c>
      <c r="H203">
        <f>+Sheet1!$B$35</f>
        <v>15</v>
      </c>
      <c r="I203">
        <f>+Sheet1!$B$36</f>
        <v>-15</v>
      </c>
    </row>
    <row r="204" spans="1:9" ht="12.75">
      <c r="A204" s="2">
        <f t="shared" si="11"/>
        <v>20.200000000000017</v>
      </c>
      <c r="B204">
        <f>SIN(Sheet2!$L$4+A204*Sheet1!$B$38*0.001)+Sheet1!$B$34</f>
        <v>-0.5078903583237535</v>
      </c>
      <c r="C204">
        <f>Sheet1!$D$9*(B204-$M$4)/(Sheet1!$B$44+$Q$4)</f>
        <v>-0.458261252185896</v>
      </c>
      <c r="D204">
        <f>ATAN(Sheet1!$B$44/(-Sheet1!$B$38*(Sheet1!$A$44/1000000)))</f>
        <v>-1.5707956222786912</v>
      </c>
      <c r="E204">
        <f t="shared" si="9"/>
        <v>-89.99995963419484</v>
      </c>
      <c r="F204">
        <f>-(Sheet1!$D$37*Sheet1!$B$33*SIN(Sheet2!$L$4+0.001*Sheet1!$B$38*A204+E204)-$M$4)/(Sheet1!$B$44+$Q$4)</f>
        <v>-3.6007536612757343</v>
      </c>
      <c r="G204">
        <f t="shared" si="10"/>
        <v>-3.6007536612757343</v>
      </c>
      <c r="H204">
        <f>+Sheet1!$B$35</f>
        <v>15</v>
      </c>
      <c r="I204">
        <f>+Sheet1!$B$36</f>
        <v>-15</v>
      </c>
    </row>
    <row r="205" spans="1:9" ht="12.75">
      <c r="A205" s="2">
        <f t="shared" si="11"/>
        <v>20.30000000000002</v>
      </c>
      <c r="B205">
        <f>SIN(Sheet2!$L$4+A205*Sheet1!$B$38*0.001)+Sheet1!$B$34</f>
        <v>-0.6603085585162439</v>
      </c>
      <c r="C205">
        <f>Sheet1!$D$9*(B205-$M$4)/(Sheet1!$B$44+$Q$4)</f>
        <v>-0.5957857279539656</v>
      </c>
      <c r="D205">
        <f>ATAN(Sheet1!$B$44/(-Sheet1!$B$38*(Sheet1!$A$44/1000000)))</f>
        <v>-1.5707956222786912</v>
      </c>
      <c r="E205">
        <f t="shared" si="9"/>
        <v>-89.99995963419484</v>
      </c>
      <c r="F205">
        <f>-(Sheet1!$D$37*Sheet1!$B$33*SIN(Sheet2!$L$4+0.001*Sheet1!$B$38*A205+E205)-$M$4)/(Sheet1!$B$44+$Q$4)</f>
        <v>-3.490911180566904</v>
      </c>
      <c r="G205">
        <f t="shared" si="10"/>
        <v>-3.490911180566904</v>
      </c>
      <c r="H205">
        <f>+Sheet1!$B$35</f>
        <v>15</v>
      </c>
      <c r="I205">
        <f>+Sheet1!$B$36</f>
        <v>-15</v>
      </c>
    </row>
    <row r="206" spans="1:9" ht="12.75">
      <c r="A206" s="2">
        <f t="shared" si="11"/>
        <v>20.40000000000002</v>
      </c>
      <c r="B206">
        <f>SIN(Sheet2!$L$4+A206*Sheet1!$B$38*0.001)+Sheet1!$B$34</f>
        <v>-0.7893349988313457</v>
      </c>
      <c r="C206">
        <f>Sheet1!$D$9*(B206-$M$4)/(Sheet1!$B$44+$Q$4)</f>
        <v>-0.7122041972846955</v>
      </c>
      <c r="D206">
        <f>ATAN(Sheet1!$B$44/(-Sheet1!$B$38*(Sheet1!$A$44/1000000)))</f>
        <v>-1.5707956222786912</v>
      </c>
      <c r="E206">
        <f t="shared" si="9"/>
        <v>-89.99995963419484</v>
      </c>
      <c r="F206">
        <f>-(Sheet1!$D$37*Sheet1!$B$33*SIN(Sheet2!$L$4+0.001*Sheet1!$B$38*A206+E206)-$M$4)/(Sheet1!$B$44+$Q$4)</f>
        <v>-3.257401430918413</v>
      </c>
      <c r="G206">
        <f t="shared" si="10"/>
        <v>-3.257401430918413</v>
      </c>
      <c r="H206">
        <f>+Sheet1!$B$35</f>
        <v>15</v>
      </c>
      <c r="I206">
        <f>+Sheet1!$B$36</f>
        <v>-15</v>
      </c>
    </row>
    <row r="207" spans="1:9" ht="12.75">
      <c r="A207" s="2">
        <f t="shared" si="11"/>
        <v>20.50000000000002</v>
      </c>
      <c r="B207">
        <f>SIN(Sheet2!$L$4+A207*Sheet1!$B$38*0.001)+Sheet1!$B$34</f>
        <v>-0.8903988532957038</v>
      </c>
      <c r="C207">
        <f>Sheet1!$D$9*(B207-$M$4)/(Sheet1!$B$44+$Q$4)</f>
        <v>-0.8033924778624641</v>
      </c>
      <c r="D207">
        <f>ATAN(Sheet1!$B$44/(-Sheet1!$B$38*(Sheet1!$A$44/1000000)))</f>
        <v>-1.5707956222786912</v>
      </c>
      <c r="E207">
        <f t="shared" si="9"/>
        <v>-89.99995963419484</v>
      </c>
      <c r="F207">
        <f>-(Sheet1!$D$37*Sheet1!$B$33*SIN(Sheet2!$L$4+0.001*Sheet1!$B$38*A207+E207)-$M$4)/(Sheet1!$B$44+$Q$4)</f>
        <v>-2.9084966116262603</v>
      </c>
      <c r="G207">
        <f t="shared" si="10"/>
        <v>-2.9084966116262603</v>
      </c>
      <c r="H207">
        <f>+Sheet1!$B$35</f>
        <v>15</v>
      </c>
      <c r="I207">
        <f>+Sheet1!$B$36</f>
        <v>-15</v>
      </c>
    </row>
    <row r="208" spans="1:9" ht="12.75">
      <c r="A208" s="2">
        <f t="shared" si="11"/>
        <v>20.600000000000023</v>
      </c>
      <c r="B208">
        <f>SIN(Sheet2!$L$4+A208*Sheet1!$B$38*0.001)+Sheet1!$B$34</f>
        <v>-0.9599198844802749</v>
      </c>
      <c r="C208">
        <f>Sheet1!$D$9*(B208-$M$4)/(Sheet1!$B$44+$Q$4)</f>
        <v>-0.8661201793865555</v>
      </c>
      <c r="D208">
        <f>ATAN(Sheet1!$B$44/(-Sheet1!$B$38*(Sheet1!$A$44/1000000)))</f>
        <v>-1.5707956222786912</v>
      </c>
      <c r="E208">
        <f t="shared" si="9"/>
        <v>-89.99995963419484</v>
      </c>
      <c r="F208">
        <f>-(Sheet1!$D$37*Sheet1!$B$33*SIN(Sheet2!$L$4+0.001*Sheet1!$B$38*A208+E208)-$M$4)/(Sheet1!$B$44+$Q$4)</f>
        <v>-2.4565568498576633</v>
      </c>
      <c r="G208">
        <f t="shared" si="10"/>
        <v>-2.4565568498576633</v>
      </c>
      <c r="H208">
        <f>+Sheet1!$B$35</f>
        <v>15</v>
      </c>
      <c r="I208">
        <f>+Sheet1!$B$36</f>
        <v>-15</v>
      </c>
    </row>
    <row r="209" spans="1:9" ht="12.75">
      <c r="A209" s="2">
        <f t="shared" si="11"/>
        <v>20.700000000000024</v>
      </c>
      <c r="B209">
        <f>SIN(Sheet2!$L$4+A209*Sheet1!$B$38*0.001)+Sheet1!$B$34</f>
        <v>-0.9954352751961572</v>
      </c>
      <c r="C209">
        <f>Sheet1!$D$9*(B209-$M$4)/(Sheet1!$B$44+$Q$4)</f>
        <v>-0.8981651417580541</v>
      </c>
      <c r="D209">
        <f>ATAN(Sheet1!$B$44/(-Sheet1!$B$38*(Sheet1!$A$44/1000000)))</f>
        <v>-1.5707956222786912</v>
      </c>
      <c r="E209">
        <f t="shared" si="9"/>
        <v>-89.99995963419484</v>
      </c>
      <c r="F209">
        <f>-(Sheet1!$D$37*Sheet1!$B$33*SIN(Sheet2!$L$4+0.001*Sheet1!$B$38*A209+E209)-$M$4)/(Sheet1!$B$44+$Q$4)</f>
        <v>-1.9175923369845553</v>
      </c>
      <c r="G209">
        <f t="shared" si="10"/>
        <v>-1.9175923369845553</v>
      </c>
      <c r="H209">
        <f>+Sheet1!$B$35</f>
        <v>15</v>
      </c>
      <c r="I209">
        <f>+Sheet1!$B$36</f>
        <v>-15</v>
      </c>
    </row>
    <row r="210" spans="1:9" ht="12.75">
      <c r="A210" s="2">
        <f t="shared" si="11"/>
        <v>20.800000000000026</v>
      </c>
      <c r="B210">
        <f>SIN(Sheet2!$L$4+A210*Sheet1!$B$38*0.001)+Sheet1!$B$34</f>
        <v>-0.9956868750213032</v>
      </c>
      <c r="C210">
        <f>Sheet1!$D$9*(B210-$M$4)/(Sheet1!$B$44+$Q$4)</f>
        <v>-0.8983921562091683</v>
      </c>
      <c r="D210">
        <f>ATAN(Sheet1!$B$44/(-Sheet1!$B$38*(Sheet1!$A$44/1000000)))</f>
        <v>-1.5707956222786912</v>
      </c>
      <c r="E210">
        <f t="shared" si="9"/>
        <v>-89.99995963419484</v>
      </c>
      <c r="F210">
        <f>-(Sheet1!$D$37*Sheet1!$B$33*SIN(Sheet2!$L$4+0.001*Sheet1!$B$38*A210+E210)-$M$4)/(Sheet1!$B$44+$Q$4)</f>
        <v>-1.3106961595723456</v>
      </c>
      <c r="G210">
        <f t="shared" si="10"/>
        <v>-1.3106961595723456</v>
      </c>
      <c r="H210">
        <f>+Sheet1!$B$35</f>
        <v>15</v>
      </c>
      <c r="I210">
        <f>+Sheet1!$B$36</f>
        <v>-15</v>
      </c>
    </row>
    <row r="211" spans="1:9" ht="12.75">
      <c r="A211" s="2">
        <f t="shared" si="11"/>
        <v>20.900000000000027</v>
      </c>
      <c r="B211">
        <f>SIN(Sheet2!$L$4+A211*Sheet1!$B$38*0.001)+Sheet1!$B$34</f>
        <v>-0.96066577090647</v>
      </c>
      <c r="C211">
        <f>Sheet1!$D$9*(B211-$M$4)/(Sheet1!$B$44+$Q$4)</f>
        <v>-0.866793180639788</v>
      </c>
      <c r="D211">
        <f>ATAN(Sheet1!$B$44/(-Sheet1!$B$38*(Sheet1!$A$44/1000000)))</f>
        <v>-1.5707956222786912</v>
      </c>
      <c r="E211">
        <f t="shared" si="9"/>
        <v>-89.99995963419484</v>
      </c>
      <c r="F211">
        <f>-(Sheet1!$D$37*Sheet1!$B$33*SIN(Sheet2!$L$4+0.001*Sheet1!$B$38*A211+E211)-$M$4)/(Sheet1!$B$44+$Q$4)</f>
        <v>-0.6573679172691919</v>
      </c>
      <c r="G211">
        <f t="shared" si="10"/>
        <v>-0.6573679172691919</v>
      </c>
      <c r="H211">
        <f>+Sheet1!$B$35</f>
        <v>15</v>
      </c>
      <c r="I211">
        <f>+Sheet1!$B$36</f>
        <v>-15</v>
      </c>
    </row>
    <row r="212" spans="1:9" ht="12.75">
      <c r="A212" s="2">
        <f t="shared" si="11"/>
        <v>21.00000000000003</v>
      </c>
      <c r="B212">
        <f>SIN(Sheet2!$L$4+A212*Sheet1!$B$38*0.001)+Sheet1!$B$34</f>
        <v>-0.8916126029244452</v>
      </c>
      <c r="C212">
        <f>Sheet1!$D$9*(B212-$M$4)/(Sheet1!$B$44+$Q$4)</f>
        <v>-0.8044876245129006</v>
      </c>
      <c r="D212">
        <f>ATAN(Sheet1!$B$44/(-Sheet1!$B$38*(Sheet1!$A$44/1000000)))</f>
        <v>-1.5707956222786912</v>
      </c>
      <c r="E212">
        <f t="shared" si="9"/>
        <v>-89.99995963419484</v>
      </c>
      <c r="F212">
        <f>-(Sheet1!$D$37*Sheet1!$B$33*SIN(Sheet2!$L$4+0.001*Sheet1!$B$38*A212+E212)-$M$4)/(Sheet1!$B$44+$Q$4)</f>
        <v>0.01924791122895258</v>
      </c>
      <c r="G212">
        <f t="shared" si="10"/>
        <v>0.01924791122895258</v>
      </c>
      <c r="H212">
        <f>+Sheet1!$B$35</f>
        <v>15</v>
      </c>
      <c r="I212">
        <f>+Sheet1!$B$36</f>
        <v>-15</v>
      </c>
    </row>
    <row r="213" spans="1:9" ht="12.75">
      <c r="A213" s="2">
        <f t="shared" si="11"/>
        <v>21.10000000000003</v>
      </c>
      <c r="B213">
        <f>SIN(Sheet2!$L$4+A213*Sheet1!$B$38*0.001)+Sheet1!$B$34</f>
        <v>-0.7909736139769381</v>
      </c>
      <c r="C213">
        <f>Sheet1!$D$9*(B213-$M$4)/(Sheet1!$B$44+$Q$4)</f>
        <v>-0.7136826932162746</v>
      </c>
      <c r="D213">
        <f>ATAN(Sheet1!$B$44/(-Sheet1!$B$38*(Sheet1!$A$44/1000000)))</f>
        <v>-1.5707956222786912</v>
      </c>
      <c r="E213">
        <f t="shared" si="9"/>
        <v>-89.99995963419484</v>
      </c>
      <c r="F213">
        <f>-(Sheet1!$D$37*Sheet1!$B$33*SIN(Sheet2!$L$4+0.001*Sheet1!$B$38*A213+E213)-$M$4)/(Sheet1!$B$44+$Q$4)</f>
        <v>0.6951818728759075</v>
      </c>
      <c r="G213">
        <f t="shared" si="10"/>
        <v>0.6951818728759075</v>
      </c>
      <c r="H213">
        <f>+Sheet1!$B$35</f>
        <v>15</v>
      </c>
      <c r="I213">
        <f>+Sheet1!$B$36</f>
        <v>-15</v>
      </c>
    </row>
    <row r="214" spans="1:9" ht="12.75">
      <c r="A214" s="2">
        <f t="shared" si="11"/>
        <v>21.20000000000003</v>
      </c>
      <c r="B214">
        <f>SIN(Sheet2!$L$4+A214*Sheet1!$B$38*0.001)+Sheet1!$B$34</f>
        <v>-0.6623139904202286</v>
      </c>
      <c r="C214">
        <f>Sheet1!$D$9*(B214-$M$4)/(Sheet1!$B$44+$Q$4)</f>
        <v>-0.5975951967112121</v>
      </c>
      <c r="D214">
        <f>ATAN(Sheet1!$B$44/(-Sheet1!$B$38*(Sheet1!$A$44/1000000)))</f>
        <v>-1.5707956222786912</v>
      </c>
      <c r="E214">
        <f t="shared" si="9"/>
        <v>-89.99995963419484</v>
      </c>
      <c r="F214">
        <f>-(Sheet1!$D$37*Sheet1!$B$33*SIN(Sheet2!$L$4+0.001*Sheet1!$B$38*A214+E214)-$M$4)/(Sheet1!$B$44+$Q$4)</f>
        <v>1.3464886700986343</v>
      </c>
      <c r="G214">
        <f t="shared" si="10"/>
        <v>1.3464886700986343</v>
      </c>
      <c r="H214">
        <f>+Sheet1!$B$35</f>
        <v>15</v>
      </c>
      <c r="I214">
        <f>+Sheet1!$B$36</f>
        <v>-15</v>
      </c>
    </row>
    <row r="215" spans="1:9" ht="12.75">
      <c r="A215" s="2">
        <f t="shared" si="11"/>
        <v>21.300000000000033</v>
      </c>
      <c r="B215">
        <f>SIN(Sheet2!$L$4+A215*Sheet1!$B$38*0.001)+Sheet1!$B$34</f>
        <v>-0.5101915635611264</v>
      </c>
      <c r="C215">
        <f>Sheet1!$D$9*(B215-$M$4)/(Sheet1!$B$44+$Q$4)</f>
        <v>-0.46033759243597616</v>
      </c>
      <c r="D215">
        <f>ATAN(Sheet1!$B$44/(-Sheet1!$B$38*(Sheet1!$A$44/1000000)))</f>
        <v>-1.5707956222786912</v>
      </c>
      <c r="E215">
        <f t="shared" si="9"/>
        <v>-89.99995963419484</v>
      </c>
      <c r="F215">
        <f>-(Sheet1!$D$37*Sheet1!$B$33*SIN(Sheet2!$L$4+0.001*Sheet1!$B$38*A215+E215)-$M$4)/(Sheet1!$B$44+$Q$4)</f>
        <v>1.9500954349009325</v>
      </c>
      <c r="G215">
        <f t="shared" si="10"/>
        <v>1.9500954349009325</v>
      </c>
      <c r="H215">
        <f>+Sheet1!$B$35</f>
        <v>15</v>
      </c>
      <c r="I215">
        <f>+Sheet1!$B$36</f>
        <v>-15</v>
      </c>
    </row>
    <row r="216" spans="1:9" ht="12.75">
      <c r="A216" s="2">
        <f t="shared" si="11"/>
        <v>21.400000000000034</v>
      </c>
      <c r="B216">
        <f>SIN(Sheet2!$L$4+A216*Sheet1!$B$38*0.001)+Sheet1!$B$34</f>
        <v>-0.3399953462106294</v>
      </c>
      <c r="C216">
        <f>Sheet1!$D$9*(B216-$M$4)/(Sheet1!$B$44+$Q$4)</f>
        <v>-0.3067722994507835</v>
      </c>
      <c r="D216">
        <f>ATAN(Sheet1!$B$44/(-Sheet1!$B$38*(Sheet1!$A$44/1000000)))</f>
        <v>-1.5707956222786912</v>
      </c>
      <c r="E216">
        <f t="shared" si="9"/>
        <v>-89.99995963419484</v>
      </c>
      <c r="F216">
        <f>-(Sheet1!$D$37*Sheet1!$B$33*SIN(Sheet2!$L$4+0.001*Sheet1!$B$38*A216+E216)-$M$4)/(Sheet1!$B$44+$Q$4)</f>
        <v>2.4846190967162607</v>
      </c>
      <c r="G216">
        <f t="shared" si="10"/>
        <v>2.4846190967162607</v>
      </c>
      <c r="H216">
        <f>+Sheet1!$B$35</f>
        <v>15</v>
      </c>
      <c r="I216">
        <f>+Sheet1!$B$36</f>
        <v>-15</v>
      </c>
    </row>
  </sheetData>
  <sheetProtection selectLockedCells="1" selectUnlockedCells="1"/>
  <mergeCells count="1">
    <mergeCell ref="K10:P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afm</dc:creator>
  <cp:keywords/>
  <dc:description/>
  <cp:lastModifiedBy>MURRAY Alan (ENG)</cp:lastModifiedBy>
  <dcterms:created xsi:type="dcterms:W3CDTF">2005-11-22T13:56:12Z</dcterms:created>
  <dcterms:modified xsi:type="dcterms:W3CDTF">2015-09-08T14:22:04Z</dcterms:modified>
  <cp:category/>
  <cp:version/>
  <cp:contentType/>
  <cp:contentStatus/>
</cp:coreProperties>
</file>